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13060E90-0404-41D6-BBE7-9D8258B2BF4C}" xr6:coauthVersionLast="47" xr6:coauthVersionMax="47" xr10:uidLastSave="{00000000-0000-0000-0000-000000000000}"/>
  <workbookProtection workbookAlgorithmName="SHA-512" workbookHashValue="jK7ioiNjuW0GP8/Oqdg17Vj05i9SRTdP7HEKN/nc1l13LzeaTsiZIK3XRi5ya1yIU3HJFw1in3Qs8OdwK6lopQ==" workbookSaltValue="AqRTxhw0HU4DvUWA8YwWUw==" workbookSpinCount="100000" lockStructure="1"/>
  <bookViews>
    <workbookView xWindow="-110" yWindow="-110" windowWidth="19420" windowHeight="11500" xr2:uid="{00000000-000D-0000-FFFF-FFFF00000000}"/>
  </bookViews>
  <sheets>
    <sheet name="Summary" sheetId="1" r:id="rId1"/>
    <sheet name="MAN" sheetId="2" r:id="rId2"/>
    <sheet name="FS161" sheetId="3" r:id="rId3"/>
    <sheet name="FS162" sheetId="4" r:id="rId4"/>
    <sheet name="FS163" sheetId="5" r:id="rId5"/>
    <sheet name="DC16" sheetId="6" r:id="rId6"/>
    <sheet name="FS181" sheetId="7" r:id="rId7"/>
    <sheet name="FS182" sheetId="8" r:id="rId8"/>
    <sheet name="FS183" sheetId="9" r:id="rId9"/>
    <sheet name="FS184" sheetId="10" r:id="rId10"/>
    <sheet name="FS185" sheetId="11" r:id="rId11"/>
    <sheet name="DC18" sheetId="12" r:id="rId12"/>
    <sheet name="FS191" sheetId="13" r:id="rId13"/>
    <sheet name="FS192" sheetId="14" r:id="rId14"/>
    <sheet name="FS193" sheetId="15" r:id="rId15"/>
    <sheet name="FS194" sheetId="16" r:id="rId16"/>
    <sheet name="FS195" sheetId="17" r:id="rId17"/>
    <sheet name="FS196" sheetId="18" r:id="rId18"/>
    <sheet name="DC19" sheetId="19" r:id="rId19"/>
    <sheet name="FS201" sheetId="20" r:id="rId20"/>
    <sheet name="FS203" sheetId="21" r:id="rId21"/>
    <sheet name="FS204" sheetId="22" r:id="rId22"/>
    <sheet name="FS205" sheetId="23" r:id="rId23"/>
    <sheet name="DC20" sheetId="24" r:id="rId24"/>
  </sheets>
  <definedNames>
    <definedName name="_xlnm.Print_Area" localSheetId="5">'DC16'!$A$1:$X$128</definedName>
    <definedName name="_xlnm.Print_Area" localSheetId="11">'DC18'!$A$1:$X$128</definedName>
    <definedName name="_xlnm.Print_Area" localSheetId="18">'DC19'!$A$1:$X$128</definedName>
    <definedName name="_xlnm.Print_Area" localSheetId="23">'DC20'!$A$1:$X$128</definedName>
    <definedName name="_xlnm.Print_Area" localSheetId="2">'FS161'!$A$1:$X$128</definedName>
    <definedName name="_xlnm.Print_Area" localSheetId="3">'FS162'!$A$1:$X$128</definedName>
    <definedName name="_xlnm.Print_Area" localSheetId="4">'FS163'!$A$1:$X$128</definedName>
    <definedName name="_xlnm.Print_Area" localSheetId="6">'FS181'!$A$1:$X$128</definedName>
    <definedName name="_xlnm.Print_Area" localSheetId="7">'FS182'!$A$1:$X$128</definedName>
    <definedName name="_xlnm.Print_Area" localSheetId="8">'FS183'!$A$1:$X$128</definedName>
    <definedName name="_xlnm.Print_Area" localSheetId="9">'FS184'!$A$1:$X$128</definedName>
    <definedName name="_xlnm.Print_Area" localSheetId="10">'FS185'!$A$1:$X$128</definedName>
    <definedName name="_xlnm.Print_Area" localSheetId="12">'FS191'!$A$1:$X$128</definedName>
    <definedName name="_xlnm.Print_Area" localSheetId="13">'FS192'!$A$1:$X$128</definedName>
    <definedName name="_xlnm.Print_Area" localSheetId="14">'FS193'!$A$1:$X$128</definedName>
    <definedName name="_xlnm.Print_Area" localSheetId="15">'FS194'!$A$1:$X$128</definedName>
    <definedName name="_xlnm.Print_Area" localSheetId="16">'FS195'!$A$1:$X$128</definedName>
    <definedName name="_xlnm.Print_Area" localSheetId="17">'FS196'!$A$1:$X$128</definedName>
    <definedName name="_xlnm.Print_Area" localSheetId="19">'FS201'!$A$1:$X$128</definedName>
    <definedName name="_xlnm.Print_Area" localSheetId="20">'FS203'!$A$1:$X$128</definedName>
    <definedName name="_xlnm.Print_Area" localSheetId="21">'FS204'!$A$1:$X$128</definedName>
    <definedName name="_xlnm.Print_Area" localSheetId="22">'FS205'!$A$1:$X$128</definedName>
    <definedName name="_xlnm.Print_Area" localSheetId="1">MAN!$A$1:$X$128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N115" i="2" s="1"/>
  <c r="M87" i="2"/>
  <c r="L87" i="2"/>
  <c r="L115" i="2" s="1"/>
  <c r="R115" i="2" s="1"/>
  <c r="K87" i="2"/>
  <c r="K115" i="2" s="1"/>
  <c r="J87" i="2"/>
  <c r="I87" i="2"/>
  <c r="H87" i="2"/>
  <c r="G87" i="2"/>
  <c r="F87" i="2"/>
  <c r="F115" i="2" s="1"/>
  <c r="D87" i="2"/>
  <c r="D115" i="2" s="1"/>
  <c r="C87" i="2"/>
  <c r="B87" i="2"/>
  <c r="O87" i="3"/>
  <c r="O114" i="3" s="1"/>
  <c r="N87" i="3"/>
  <c r="M87" i="3"/>
  <c r="M115" i="3" s="1"/>
  <c r="S115" i="3" s="1"/>
  <c r="L87" i="3"/>
  <c r="K87" i="3"/>
  <c r="K115" i="3" s="1"/>
  <c r="J87" i="3"/>
  <c r="J115" i="3" s="1"/>
  <c r="I87" i="3"/>
  <c r="I115" i="3" s="1"/>
  <c r="H87" i="3"/>
  <c r="G87" i="3"/>
  <c r="F87" i="3"/>
  <c r="D87" i="3"/>
  <c r="C87" i="3"/>
  <c r="B87" i="3"/>
  <c r="B115" i="3" s="1"/>
  <c r="O87" i="4"/>
  <c r="N87" i="4"/>
  <c r="N115" i="4" s="1"/>
  <c r="M87" i="4"/>
  <c r="M115" i="4" s="1"/>
  <c r="S115" i="4" s="1"/>
  <c r="L87" i="4"/>
  <c r="L115" i="4" s="1"/>
  <c r="R115" i="4" s="1"/>
  <c r="K87" i="4"/>
  <c r="J87" i="4"/>
  <c r="J115" i="4" s="1"/>
  <c r="I87" i="4"/>
  <c r="H87" i="4"/>
  <c r="H115" i="4" s="1"/>
  <c r="G87" i="4"/>
  <c r="F87" i="4"/>
  <c r="F115" i="4" s="1"/>
  <c r="D87" i="4"/>
  <c r="D115" i="4" s="1"/>
  <c r="C87" i="4"/>
  <c r="B87" i="4"/>
  <c r="B115" i="4" s="1"/>
  <c r="O87" i="5"/>
  <c r="N87" i="5"/>
  <c r="N114" i="5" s="1"/>
  <c r="M87" i="5"/>
  <c r="M115" i="5" s="1"/>
  <c r="S115" i="5" s="1"/>
  <c r="L87" i="5"/>
  <c r="L115" i="5" s="1"/>
  <c r="R115" i="5" s="1"/>
  <c r="K87" i="5"/>
  <c r="J87" i="5"/>
  <c r="J115" i="5" s="1"/>
  <c r="I87" i="5"/>
  <c r="H87" i="5"/>
  <c r="G87" i="5"/>
  <c r="G115" i="5" s="1"/>
  <c r="F87" i="5"/>
  <c r="D87" i="5"/>
  <c r="C87" i="5"/>
  <c r="B87" i="5"/>
  <c r="B115" i="5" s="1"/>
  <c r="O87" i="6"/>
  <c r="N87" i="6"/>
  <c r="N115" i="6" s="1"/>
  <c r="M87" i="6"/>
  <c r="L87" i="6"/>
  <c r="L115" i="6" s="1"/>
  <c r="R115" i="6" s="1"/>
  <c r="K87" i="6"/>
  <c r="J87" i="6"/>
  <c r="J115" i="6" s="1"/>
  <c r="I87" i="6"/>
  <c r="I115" i="6" s="1"/>
  <c r="H87" i="6"/>
  <c r="H115" i="6" s="1"/>
  <c r="G87" i="6"/>
  <c r="G115" i="6" s="1"/>
  <c r="F87" i="6"/>
  <c r="F115" i="6" s="1"/>
  <c r="D87" i="6"/>
  <c r="D115" i="6" s="1"/>
  <c r="C87" i="6"/>
  <c r="C115" i="6" s="1"/>
  <c r="B87" i="6"/>
  <c r="B115" i="6" s="1"/>
  <c r="O87" i="7"/>
  <c r="N87" i="7"/>
  <c r="M87" i="7"/>
  <c r="L87" i="7"/>
  <c r="K87" i="7"/>
  <c r="J87" i="7"/>
  <c r="J115" i="7" s="1"/>
  <c r="I87" i="7"/>
  <c r="H87" i="7"/>
  <c r="G87" i="7"/>
  <c r="F87" i="7"/>
  <c r="D87" i="7"/>
  <c r="D115" i="7" s="1"/>
  <c r="C87" i="7"/>
  <c r="C115" i="7" s="1"/>
  <c r="B87" i="7"/>
  <c r="B115" i="7" s="1"/>
  <c r="O87" i="8"/>
  <c r="N87" i="8"/>
  <c r="N115" i="8" s="1"/>
  <c r="M87" i="8"/>
  <c r="L87" i="8"/>
  <c r="K87" i="8"/>
  <c r="J87" i="8"/>
  <c r="J115" i="8" s="1"/>
  <c r="I87" i="8"/>
  <c r="H87" i="8"/>
  <c r="G87" i="8"/>
  <c r="F87" i="8"/>
  <c r="F115" i="8" s="1"/>
  <c r="D87" i="8"/>
  <c r="C87" i="8"/>
  <c r="B87" i="8"/>
  <c r="O87" i="9"/>
  <c r="O115" i="9" s="1"/>
  <c r="N87" i="9"/>
  <c r="N115" i="9" s="1"/>
  <c r="M87" i="9"/>
  <c r="L87" i="9"/>
  <c r="L115" i="9" s="1"/>
  <c r="R115" i="9" s="1"/>
  <c r="K87" i="9"/>
  <c r="K115" i="9" s="1"/>
  <c r="J87" i="9"/>
  <c r="J115" i="9" s="1"/>
  <c r="I87" i="9"/>
  <c r="H87" i="9"/>
  <c r="H115" i="9" s="1"/>
  <c r="G87" i="9"/>
  <c r="G115" i="9" s="1"/>
  <c r="F87" i="9"/>
  <c r="D87" i="9"/>
  <c r="D115" i="9" s="1"/>
  <c r="C87" i="9"/>
  <c r="C115" i="9" s="1"/>
  <c r="B87" i="9"/>
  <c r="B115" i="9" s="1"/>
  <c r="O87" i="10"/>
  <c r="N87" i="10"/>
  <c r="N115" i="10" s="1"/>
  <c r="M87" i="10"/>
  <c r="M115" i="10" s="1"/>
  <c r="S115" i="10" s="1"/>
  <c r="L87" i="10"/>
  <c r="L115" i="10" s="1"/>
  <c r="R115" i="10" s="1"/>
  <c r="K87" i="10"/>
  <c r="K115" i="10" s="1"/>
  <c r="J87" i="10"/>
  <c r="I87" i="10"/>
  <c r="H87" i="10"/>
  <c r="G87" i="10"/>
  <c r="F87" i="10"/>
  <c r="F115" i="10" s="1"/>
  <c r="D87" i="10"/>
  <c r="D115" i="10" s="1"/>
  <c r="C87" i="10"/>
  <c r="B87" i="10"/>
  <c r="O87" i="11"/>
  <c r="O114" i="11" s="1"/>
  <c r="N87" i="11"/>
  <c r="M87" i="11"/>
  <c r="M115" i="11" s="1"/>
  <c r="S115" i="11" s="1"/>
  <c r="L87" i="11"/>
  <c r="L115" i="11" s="1"/>
  <c r="R115" i="11" s="1"/>
  <c r="K87" i="11"/>
  <c r="K115" i="11" s="1"/>
  <c r="J87" i="11"/>
  <c r="J115" i="11" s="1"/>
  <c r="I87" i="11"/>
  <c r="I115" i="11" s="1"/>
  <c r="H87" i="11"/>
  <c r="H115" i="11" s="1"/>
  <c r="G87" i="11"/>
  <c r="G115" i="11" s="1"/>
  <c r="F87" i="11"/>
  <c r="F115" i="11" s="1"/>
  <c r="D87" i="11"/>
  <c r="D115" i="11" s="1"/>
  <c r="C87" i="11"/>
  <c r="B87" i="11"/>
  <c r="B115" i="11" s="1"/>
  <c r="O87" i="12"/>
  <c r="O114" i="12" s="1"/>
  <c r="N87" i="12"/>
  <c r="N115" i="12" s="1"/>
  <c r="M87" i="12"/>
  <c r="L87" i="12"/>
  <c r="K87" i="12"/>
  <c r="J87" i="12"/>
  <c r="I87" i="12"/>
  <c r="H87" i="12"/>
  <c r="G87" i="12"/>
  <c r="F87" i="12"/>
  <c r="F115" i="12" s="1"/>
  <c r="D87" i="12"/>
  <c r="C87" i="12"/>
  <c r="C115" i="12" s="1"/>
  <c r="B87" i="12"/>
  <c r="B115" i="12" s="1"/>
  <c r="O87" i="13"/>
  <c r="O115" i="13" s="1"/>
  <c r="N87" i="13"/>
  <c r="M87" i="13"/>
  <c r="M115" i="13" s="1"/>
  <c r="S115" i="13" s="1"/>
  <c r="L87" i="13"/>
  <c r="L115" i="13" s="1"/>
  <c r="R115" i="13" s="1"/>
  <c r="K87" i="13"/>
  <c r="K115" i="13" s="1"/>
  <c r="J87" i="13"/>
  <c r="I87" i="13"/>
  <c r="I115" i="13" s="1"/>
  <c r="H87" i="13"/>
  <c r="H115" i="13" s="1"/>
  <c r="G87" i="13"/>
  <c r="G115" i="13" s="1"/>
  <c r="F87" i="13"/>
  <c r="F115" i="13" s="1"/>
  <c r="D87" i="13"/>
  <c r="C87" i="13"/>
  <c r="B87" i="13"/>
  <c r="O87" i="14"/>
  <c r="N87" i="14"/>
  <c r="N115" i="14" s="1"/>
  <c r="M87" i="14"/>
  <c r="L87" i="14"/>
  <c r="K87" i="14"/>
  <c r="J87" i="14"/>
  <c r="J115" i="14" s="1"/>
  <c r="I87" i="14"/>
  <c r="H87" i="14"/>
  <c r="H115" i="14" s="1"/>
  <c r="G87" i="14"/>
  <c r="F87" i="14"/>
  <c r="D87" i="14"/>
  <c r="C87" i="14"/>
  <c r="B87" i="14"/>
  <c r="B115" i="14" s="1"/>
  <c r="O87" i="15"/>
  <c r="N87" i="15"/>
  <c r="N114" i="15" s="1"/>
  <c r="M87" i="15"/>
  <c r="M115" i="15" s="1"/>
  <c r="S115" i="15" s="1"/>
  <c r="L87" i="15"/>
  <c r="L115" i="15" s="1"/>
  <c r="R115" i="15" s="1"/>
  <c r="K87" i="15"/>
  <c r="J87" i="15"/>
  <c r="I87" i="15"/>
  <c r="H87" i="15"/>
  <c r="G87" i="15"/>
  <c r="F87" i="15"/>
  <c r="D87" i="15"/>
  <c r="C87" i="15"/>
  <c r="B87" i="15"/>
  <c r="B115" i="15" s="1"/>
  <c r="O87" i="16"/>
  <c r="N87" i="16"/>
  <c r="N115" i="16" s="1"/>
  <c r="M87" i="16"/>
  <c r="L87" i="16"/>
  <c r="L115" i="16" s="1"/>
  <c r="R115" i="16" s="1"/>
  <c r="K87" i="16"/>
  <c r="J87" i="16"/>
  <c r="I87" i="16"/>
  <c r="H87" i="16"/>
  <c r="H115" i="16" s="1"/>
  <c r="G87" i="16"/>
  <c r="G115" i="16" s="1"/>
  <c r="F87" i="16"/>
  <c r="F115" i="16" s="1"/>
  <c r="D87" i="16"/>
  <c r="C87" i="16"/>
  <c r="C115" i="16" s="1"/>
  <c r="B87" i="16"/>
  <c r="B115" i="16" s="1"/>
  <c r="O87" i="17"/>
  <c r="O115" i="17" s="1"/>
  <c r="N87" i="17"/>
  <c r="N115" i="17" s="1"/>
  <c r="M87" i="17"/>
  <c r="L87" i="17"/>
  <c r="K87" i="17"/>
  <c r="J87" i="17"/>
  <c r="I87" i="17"/>
  <c r="I115" i="17" s="1"/>
  <c r="H87" i="17"/>
  <c r="H115" i="17" s="1"/>
  <c r="G87" i="17"/>
  <c r="F87" i="17"/>
  <c r="F115" i="17" s="1"/>
  <c r="D87" i="17"/>
  <c r="D115" i="17" s="1"/>
  <c r="C87" i="17"/>
  <c r="B87" i="17"/>
  <c r="B115" i="17" s="1"/>
  <c r="O87" i="18"/>
  <c r="N87" i="18"/>
  <c r="N115" i="18" s="1"/>
  <c r="M87" i="18"/>
  <c r="L87" i="18"/>
  <c r="K87" i="18"/>
  <c r="J87" i="18"/>
  <c r="J115" i="18" s="1"/>
  <c r="I87" i="18"/>
  <c r="H87" i="18"/>
  <c r="G87" i="18"/>
  <c r="G115" i="18" s="1"/>
  <c r="F87" i="18"/>
  <c r="F115" i="18" s="1"/>
  <c r="D87" i="18"/>
  <c r="C87" i="18"/>
  <c r="B87" i="18"/>
  <c r="O87" i="19"/>
  <c r="N87" i="19"/>
  <c r="M87" i="19"/>
  <c r="L87" i="19"/>
  <c r="L115" i="19" s="1"/>
  <c r="R115" i="19" s="1"/>
  <c r="K87" i="19"/>
  <c r="J87" i="19"/>
  <c r="I87" i="19"/>
  <c r="H87" i="19"/>
  <c r="G87" i="19"/>
  <c r="F87" i="19"/>
  <c r="D87" i="19"/>
  <c r="D115" i="19" s="1"/>
  <c r="C87" i="19"/>
  <c r="B87" i="19"/>
  <c r="O87" i="20"/>
  <c r="O114" i="20" s="1"/>
  <c r="N87" i="20"/>
  <c r="N115" i="20" s="1"/>
  <c r="M87" i="20"/>
  <c r="L87" i="20"/>
  <c r="L115" i="20" s="1"/>
  <c r="R115" i="20" s="1"/>
  <c r="K87" i="20"/>
  <c r="K115" i="20" s="1"/>
  <c r="J87" i="20"/>
  <c r="J115" i="20" s="1"/>
  <c r="I87" i="20"/>
  <c r="I115" i="20" s="1"/>
  <c r="H87" i="20"/>
  <c r="G87" i="20"/>
  <c r="F87" i="20"/>
  <c r="F115" i="20" s="1"/>
  <c r="D87" i="20"/>
  <c r="C87" i="20"/>
  <c r="C115" i="20" s="1"/>
  <c r="B87" i="20"/>
  <c r="B115" i="20" s="1"/>
  <c r="O87" i="21"/>
  <c r="N87" i="21"/>
  <c r="M87" i="21"/>
  <c r="M115" i="21" s="1"/>
  <c r="S115" i="21" s="1"/>
  <c r="L87" i="21"/>
  <c r="K87" i="21"/>
  <c r="J87" i="21"/>
  <c r="J115" i="21" s="1"/>
  <c r="I87" i="21"/>
  <c r="I115" i="21" s="1"/>
  <c r="H87" i="21"/>
  <c r="G87" i="21"/>
  <c r="G115" i="21" s="1"/>
  <c r="F87" i="21"/>
  <c r="F115" i="21" s="1"/>
  <c r="D87" i="21"/>
  <c r="D115" i="21" s="1"/>
  <c r="C87" i="21"/>
  <c r="B87" i="21"/>
  <c r="B115" i="21" s="1"/>
  <c r="O87" i="22"/>
  <c r="O114" i="22" s="1"/>
  <c r="N87" i="22"/>
  <c r="N115" i="22" s="1"/>
  <c r="M87" i="22"/>
  <c r="L87" i="22"/>
  <c r="K87" i="22"/>
  <c r="J87" i="22"/>
  <c r="I87" i="22"/>
  <c r="H87" i="22"/>
  <c r="H115" i="22" s="1"/>
  <c r="G87" i="22"/>
  <c r="G115" i="22" s="1"/>
  <c r="F87" i="22"/>
  <c r="F115" i="22" s="1"/>
  <c r="D87" i="22"/>
  <c r="C87" i="22"/>
  <c r="B87" i="22"/>
  <c r="O87" i="23"/>
  <c r="O114" i="23" s="1"/>
  <c r="N87" i="23"/>
  <c r="M87" i="23"/>
  <c r="M115" i="23" s="1"/>
  <c r="S115" i="23" s="1"/>
  <c r="L87" i="23"/>
  <c r="K87" i="23"/>
  <c r="J87" i="23"/>
  <c r="J115" i="23" s="1"/>
  <c r="I87" i="23"/>
  <c r="H87" i="23"/>
  <c r="G87" i="23"/>
  <c r="F87" i="23"/>
  <c r="F115" i="23" s="1"/>
  <c r="D87" i="23"/>
  <c r="C87" i="23"/>
  <c r="C115" i="23" s="1"/>
  <c r="B87" i="23"/>
  <c r="B115" i="23" s="1"/>
  <c r="O87" i="24"/>
  <c r="N87" i="24"/>
  <c r="N115" i="24" s="1"/>
  <c r="M87" i="24"/>
  <c r="L87" i="24"/>
  <c r="K87" i="24"/>
  <c r="J87" i="24"/>
  <c r="I87" i="24"/>
  <c r="H87" i="24"/>
  <c r="H115" i="24" s="1"/>
  <c r="G87" i="24"/>
  <c r="F87" i="24"/>
  <c r="F115" i="24" s="1"/>
  <c r="D87" i="24"/>
  <c r="C87" i="24"/>
  <c r="C115" i="24" s="1"/>
  <c r="B87" i="24"/>
  <c r="O87" i="1"/>
  <c r="O115" i="1" s="1"/>
  <c r="N87" i="1"/>
  <c r="M87" i="1"/>
  <c r="M115" i="1" s="1"/>
  <c r="S115" i="1" s="1"/>
  <c r="L87" i="1"/>
  <c r="K87" i="1"/>
  <c r="K115" i="1" s="1"/>
  <c r="J87" i="1"/>
  <c r="J115" i="1" s="1"/>
  <c r="I87" i="1"/>
  <c r="I115" i="1" s="1"/>
  <c r="H87" i="1"/>
  <c r="H115" i="1" s="1"/>
  <c r="G87" i="1"/>
  <c r="F87" i="1"/>
  <c r="D87" i="1"/>
  <c r="C87" i="1"/>
  <c r="B87" i="1"/>
  <c r="B115" i="1" s="1"/>
  <c r="O115" i="2"/>
  <c r="M115" i="2"/>
  <c r="S115" i="2" s="1"/>
  <c r="J115" i="2"/>
  <c r="I115" i="2"/>
  <c r="H115" i="2"/>
  <c r="G115" i="2"/>
  <c r="C115" i="2"/>
  <c r="B115" i="2"/>
  <c r="O114" i="2"/>
  <c r="U113" i="2"/>
  <c r="T113" i="2"/>
  <c r="S113" i="2"/>
  <c r="R113" i="2"/>
  <c r="S112" i="2"/>
  <c r="R112" i="2"/>
  <c r="E112" i="2"/>
  <c r="U112" i="2" s="1"/>
  <c r="S111" i="2"/>
  <c r="R111" i="2"/>
  <c r="E111" i="2"/>
  <c r="T111" i="2" s="1"/>
  <c r="S110" i="2"/>
  <c r="R110" i="2"/>
  <c r="E110" i="2"/>
  <c r="S109" i="2"/>
  <c r="R109" i="2"/>
  <c r="E109" i="2"/>
  <c r="S108" i="2"/>
  <c r="R108" i="2"/>
  <c r="E108" i="2"/>
  <c r="S107" i="2"/>
  <c r="R107" i="2"/>
  <c r="E107" i="2"/>
  <c r="U107" i="2" s="1"/>
  <c r="S106" i="2"/>
  <c r="R106" i="2"/>
  <c r="E106" i="2"/>
  <c r="S105" i="2"/>
  <c r="R105" i="2"/>
  <c r="E105" i="2"/>
  <c r="T105" i="2" s="1"/>
  <c r="S104" i="2"/>
  <c r="R104" i="2"/>
  <c r="E104" i="2"/>
  <c r="U104" i="2" s="1"/>
  <c r="U103" i="2"/>
  <c r="S103" i="2"/>
  <c r="R103" i="2"/>
  <c r="E103" i="2"/>
  <c r="T103" i="2" s="1"/>
  <c r="S102" i="2"/>
  <c r="R102" i="2"/>
  <c r="E102" i="2"/>
  <c r="S101" i="2"/>
  <c r="R101" i="2"/>
  <c r="E101" i="2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M97" i="2"/>
  <c r="S97" i="2" s="1"/>
  <c r="L97" i="2"/>
  <c r="K97" i="2"/>
  <c r="J97" i="2"/>
  <c r="J114" i="2" s="1"/>
  <c r="I97" i="2"/>
  <c r="I114" i="2" s="1"/>
  <c r="H97" i="2"/>
  <c r="G97" i="2"/>
  <c r="G114" i="2" s="1"/>
  <c r="F97" i="2"/>
  <c r="D97" i="2"/>
  <c r="C97" i="2"/>
  <c r="B97" i="2"/>
  <c r="B114" i="2" s="1"/>
  <c r="O115" i="3"/>
  <c r="L115" i="3"/>
  <c r="R115" i="3" s="1"/>
  <c r="H115" i="3"/>
  <c r="G115" i="3"/>
  <c r="F115" i="3"/>
  <c r="D115" i="3"/>
  <c r="C115" i="3"/>
  <c r="U113" i="3"/>
  <c r="T113" i="3"/>
  <c r="S113" i="3"/>
  <c r="R113" i="3"/>
  <c r="S112" i="3"/>
  <c r="R112" i="3"/>
  <c r="E112" i="3"/>
  <c r="S111" i="3"/>
  <c r="R111" i="3"/>
  <c r="E111" i="3"/>
  <c r="U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U100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M97" i="3"/>
  <c r="S97" i="3" s="1"/>
  <c r="L97" i="3"/>
  <c r="R97" i="3" s="1"/>
  <c r="K97" i="3"/>
  <c r="K114" i="3" s="1"/>
  <c r="J97" i="3"/>
  <c r="I97" i="3"/>
  <c r="H97" i="3"/>
  <c r="G97" i="3"/>
  <c r="G114" i="3" s="1"/>
  <c r="F97" i="3"/>
  <c r="F114" i="3" s="1"/>
  <c r="D97" i="3"/>
  <c r="D114" i="3" s="1"/>
  <c r="C97" i="3"/>
  <c r="C114" i="3" s="1"/>
  <c r="B97" i="3"/>
  <c r="O115" i="4"/>
  <c r="K115" i="4"/>
  <c r="I115" i="4"/>
  <c r="G115" i="4"/>
  <c r="C115" i="4"/>
  <c r="O114" i="4"/>
  <c r="U113" i="4"/>
  <c r="T113" i="4"/>
  <c r="S113" i="4"/>
  <c r="R113" i="4"/>
  <c r="S112" i="4"/>
  <c r="R112" i="4"/>
  <c r="E112" i="4"/>
  <c r="T112" i="4" s="1"/>
  <c r="S111" i="4"/>
  <c r="R111" i="4"/>
  <c r="E111" i="4"/>
  <c r="S110" i="4"/>
  <c r="R110" i="4"/>
  <c r="E110" i="4"/>
  <c r="U110" i="4" s="1"/>
  <c r="S109" i="4"/>
  <c r="R109" i="4"/>
  <c r="E109" i="4"/>
  <c r="S108" i="4"/>
  <c r="R108" i="4"/>
  <c r="E108" i="4"/>
  <c r="U108" i="4" s="1"/>
  <c r="S107" i="4"/>
  <c r="R107" i="4"/>
  <c r="E107" i="4"/>
  <c r="U106" i="4"/>
  <c r="S106" i="4"/>
  <c r="R106" i="4"/>
  <c r="E106" i="4"/>
  <c r="T106" i="4" s="1"/>
  <c r="S105" i="4"/>
  <c r="R105" i="4"/>
  <c r="E105" i="4"/>
  <c r="U105" i="4" s="1"/>
  <c r="S104" i="4"/>
  <c r="R104" i="4"/>
  <c r="E104" i="4"/>
  <c r="T104" i="4" s="1"/>
  <c r="S103" i="4"/>
  <c r="R103" i="4"/>
  <c r="E103" i="4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M114" i="4" s="1"/>
  <c r="S114" i="4" s="1"/>
  <c r="L97" i="4"/>
  <c r="R97" i="4" s="1"/>
  <c r="K97" i="4"/>
  <c r="K114" i="4" s="1"/>
  <c r="J97" i="4"/>
  <c r="I97" i="4"/>
  <c r="H97" i="4"/>
  <c r="G97" i="4"/>
  <c r="G114" i="4" s="1"/>
  <c r="F97" i="4"/>
  <c r="D97" i="4"/>
  <c r="D114" i="4" s="1"/>
  <c r="C97" i="4"/>
  <c r="C114" i="4" s="1"/>
  <c r="B97" i="4"/>
  <c r="K115" i="5"/>
  <c r="I115" i="5"/>
  <c r="H115" i="5"/>
  <c r="F115" i="5"/>
  <c r="D115" i="5"/>
  <c r="C115" i="5"/>
  <c r="U113" i="5"/>
  <c r="T113" i="5"/>
  <c r="S113" i="5"/>
  <c r="R113" i="5"/>
  <c r="S112" i="5"/>
  <c r="R112" i="5"/>
  <c r="E112" i="5"/>
  <c r="T112" i="5" s="1"/>
  <c r="S111" i="5"/>
  <c r="R111" i="5"/>
  <c r="E111" i="5"/>
  <c r="U111" i="5" s="1"/>
  <c r="S110" i="5"/>
  <c r="R110" i="5"/>
  <c r="E110" i="5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U103" i="5" s="1"/>
  <c r="S102" i="5"/>
  <c r="R102" i="5"/>
  <c r="E102" i="5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U98" i="5"/>
  <c r="S98" i="5"/>
  <c r="R98" i="5"/>
  <c r="E98" i="5"/>
  <c r="T98" i="5" s="1"/>
  <c r="M97" i="5"/>
  <c r="L97" i="5"/>
  <c r="K97" i="5"/>
  <c r="K114" i="5" s="1"/>
  <c r="J97" i="5"/>
  <c r="I97" i="5"/>
  <c r="I114" i="5" s="1"/>
  <c r="H97" i="5"/>
  <c r="H114" i="5" s="1"/>
  <c r="G97" i="5"/>
  <c r="G114" i="5" s="1"/>
  <c r="F97" i="5"/>
  <c r="D97" i="5"/>
  <c r="D114" i="5" s="1"/>
  <c r="C97" i="5"/>
  <c r="B97" i="5"/>
  <c r="O115" i="6"/>
  <c r="M115" i="6"/>
  <c r="S115" i="6" s="1"/>
  <c r="K115" i="6"/>
  <c r="O114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S104" i="6"/>
  <c r="R104" i="6"/>
  <c r="E104" i="6"/>
  <c r="S103" i="6"/>
  <c r="R103" i="6"/>
  <c r="E103" i="6"/>
  <c r="U103" i="6" s="1"/>
  <c r="U102" i="6"/>
  <c r="T102" i="6"/>
  <c r="S102" i="6"/>
  <c r="R102" i="6"/>
  <c r="E102" i="6"/>
  <c r="S101" i="6"/>
  <c r="R101" i="6"/>
  <c r="E101" i="6"/>
  <c r="S100" i="6"/>
  <c r="R100" i="6"/>
  <c r="E100" i="6"/>
  <c r="U100" i="6" s="1"/>
  <c r="S99" i="6"/>
  <c r="R99" i="6"/>
  <c r="E99" i="6"/>
  <c r="S98" i="6"/>
  <c r="R98" i="6"/>
  <c r="E98" i="6"/>
  <c r="U98" i="6" s="1"/>
  <c r="M97" i="6"/>
  <c r="L97" i="6"/>
  <c r="L114" i="6" s="1"/>
  <c r="R114" i="6" s="1"/>
  <c r="K97" i="6"/>
  <c r="K114" i="6" s="1"/>
  <c r="J97" i="6"/>
  <c r="J114" i="6" s="1"/>
  <c r="I97" i="6"/>
  <c r="I114" i="6" s="1"/>
  <c r="H97" i="6"/>
  <c r="H114" i="6" s="1"/>
  <c r="G97" i="6"/>
  <c r="G114" i="6" s="1"/>
  <c r="F97" i="6"/>
  <c r="D97" i="6"/>
  <c r="C97" i="6"/>
  <c r="B97" i="6"/>
  <c r="O115" i="7"/>
  <c r="N115" i="7"/>
  <c r="M115" i="7"/>
  <c r="S115" i="7" s="1"/>
  <c r="L115" i="7"/>
  <c r="R115" i="7" s="1"/>
  <c r="K115" i="7"/>
  <c r="I115" i="7"/>
  <c r="H115" i="7"/>
  <c r="G115" i="7"/>
  <c r="F115" i="7"/>
  <c r="O114" i="7"/>
  <c r="N114" i="7"/>
  <c r="U113" i="7"/>
  <c r="T113" i="7"/>
  <c r="S113" i="7"/>
  <c r="R113" i="7"/>
  <c r="U112" i="7"/>
  <c r="S112" i="7"/>
  <c r="R112" i="7"/>
  <c r="E112" i="7"/>
  <c r="T112" i="7" s="1"/>
  <c r="S111" i="7"/>
  <c r="R111" i="7"/>
  <c r="E111" i="7"/>
  <c r="U111" i="7" s="1"/>
  <c r="S110" i="7"/>
  <c r="R110" i="7"/>
  <c r="E110" i="7"/>
  <c r="T110" i="7" s="1"/>
  <c r="S109" i="7"/>
  <c r="R109" i="7"/>
  <c r="E109" i="7"/>
  <c r="S108" i="7"/>
  <c r="R108" i="7"/>
  <c r="E108" i="7"/>
  <c r="S107" i="7"/>
  <c r="R107" i="7"/>
  <c r="E107" i="7"/>
  <c r="S106" i="7"/>
  <c r="R106" i="7"/>
  <c r="E106" i="7"/>
  <c r="U106" i="7" s="1"/>
  <c r="S105" i="7"/>
  <c r="R105" i="7"/>
  <c r="E105" i="7"/>
  <c r="S104" i="7"/>
  <c r="R104" i="7"/>
  <c r="E104" i="7"/>
  <c r="T104" i="7" s="1"/>
  <c r="S103" i="7"/>
  <c r="R103" i="7"/>
  <c r="E103" i="7"/>
  <c r="U103" i="7" s="1"/>
  <c r="S102" i="7"/>
  <c r="R102" i="7"/>
  <c r="E102" i="7"/>
  <c r="T102" i="7" s="1"/>
  <c r="T101" i="7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U98" i="7" s="1"/>
  <c r="M97" i="7"/>
  <c r="M114" i="7" s="1"/>
  <c r="S114" i="7" s="1"/>
  <c r="L97" i="7"/>
  <c r="K97" i="7"/>
  <c r="K114" i="7" s="1"/>
  <c r="J97" i="7"/>
  <c r="I97" i="7"/>
  <c r="I114" i="7" s="1"/>
  <c r="H97" i="7"/>
  <c r="H114" i="7" s="1"/>
  <c r="G97" i="7"/>
  <c r="F97" i="7"/>
  <c r="F114" i="7" s="1"/>
  <c r="D97" i="7"/>
  <c r="D114" i="7" s="1"/>
  <c r="C97" i="7"/>
  <c r="C114" i="7" s="1"/>
  <c r="B97" i="7"/>
  <c r="O115" i="8"/>
  <c r="M115" i="8"/>
  <c r="S115" i="8" s="1"/>
  <c r="L115" i="8"/>
  <c r="R115" i="8" s="1"/>
  <c r="K115" i="8"/>
  <c r="I115" i="8"/>
  <c r="H115" i="8"/>
  <c r="G115" i="8"/>
  <c r="D115" i="8"/>
  <c r="C115" i="8"/>
  <c r="B115" i="8"/>
  <c r="O114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U110" i="8" s="1"/>
  <c r="S109" i="8"/>
  <c r="R109" i="8"/>
  <c r="E109" i="8"/>
  <c r="U109" i="8" s="1"/>
  <c r="T108" i="8"/>
  <c r="S108" i="8"/>
  <c r="R108" i="8"/>
  <c r="E108" i="8"/>
  <c r="U108" i="8" s="1"/>
  <c r="S107" i="8"/>
  <c r="R107" i="8"/>
  <c r="E107" i="8"/>
  <c r="S106" i="8"/>
  <c r="R106" i="8"/>
  <c r="E106" i="8"/>
  <c r="S105" i="8"/>
  <c r="R105" i="8"/>
  <c r="E105" i="8"/>
  <c r="S104" i="8"/>
  <c r="R104" i="8"/>
  <c r="E104" i="8"/>
  <c r="U104" i="8" s="1"/>
  <c r="S103" i="8"/>
  <c r="R103" i="8"/>
  <c r="E103" i="8"/>
  <c r="S102" i="8"/>
  <c r="R102" i="8"/>
  <c r="E102" i="8"/>
  <c r="T102" i="8" s="1"/>
  <c r="S101" i="8"/>
  <c r="R101" i="8"/>
  <c r="E101" i="8"/>
  <c r="U101" i="8" s="1"/>
  <c r="S100" i="8"/>
  <c r="R100" i="8"/>
  <c r="E100" i="8"/>
  <c r="T100" i="8" s="1"/>
  <c r="T99" i="8"/>
  <c r="S99" i="8"/>
  <c r="R99" i="8"/>
  <c r="E99" i="8"/>
  <c r="U99" i="8" s="1"/>
  <c r="S98" i="8"/>
  <c r="R98" i="8"/>
  <c r="E98" i="8"/>
  <c r="M97" i="8"/>
  <c r="M114" i="8" s="1"/>
  <c r="S114" i="8" s="1"/>
  <c r="L97" i="8"/>
  <c r="K97" i="8"/>
  <c r="J97" i="8"/>
  <c r="I97" i="8"/>
  <c r="I114" i="8" s="1"/>
  <c r="H97" i="8"/>
  <c r="H114" i="8" s="1"/>
  <c r="G97" i="8"/>
  <c r="F97" i="8"/>
  <c r="D97" i="8"/>
  <c r="D114" i="8" s="1"/>
  <c r="C97" i="8"/>
  <c r="C114" i="8" s="1"/>
  <c r="B97" i="8"/>
  <c r="B114" i="8" s="1"/>
  <c r="M115" i="9"/>
  <c r="S115" i="9" s="1"/>
  <c r="I115" i="9"/>
  <c r="F115" i="9"/>
  <c r="O114" i="9"/>
  <c r="N114" i="9"/>
  <c r="U113" i="9"/>
  <c r="T113" i="9"/>
  <c r="S113" i="9"/>
  <c r="R113" i="9"/>
  <c r="S112" i="9"/>
  <c r="R112" i="9"/>
  <c r="E112" i="9"/>
  <c r="U112" i="9" s="1"/>
  <c r="T111" i="9"/>
  <c r="S111" i="9"/>
  <c r="R111" i="9"/>
  <c r="E111" i="9"/>
  <c r="U111" i="9" s="1"/>
  <c r="S110" i="9"/>
  <c r="R110" i="9"/>
  <c r="E110" i="9"/>
  <c r="S109" i="9"/>
  <c r="R109" i="9"/>
  <c r="E109" i="9"/>
  <c r="S108" i="9"/>
  <c r="R108" i="9"/>
  <c r="E108" i="9"/>
  <c r="T107" i="9"/>
  <c r="S107" i="9"/>
  <c r="R107" i="9"/>
  <c r="E107" i="9"/>
  <c r="U107" i="9" s="1"/>
  <c r="S106" i="9"/>
  <c r="R106" i="9"/>
  <c r="E106" i="9"/>
  <c r="S105" i="9"/>
  <c r="R105" i="9"/>
  <c r="E105" i="9"/>
  <c r="S104" i="9"/>
  <c r="R104" i="9"/>
  <c r="E104" i="9"/>
  <c r="U104" i="9" s="1"/>
  <c r="S103" i="9"/>
  <c r="R103" i="9"/>
  <c r="E103" i="9"/>
  <c r="S102" i="9"/>
  <c r="R102" i="9"/>
  <c r="E102" i="9"/>
  <c r="U102" i="9" s="1"/>
  <c r="S101" i="9"/>
  <c r="R101" i="9"/>
  <c r="E101" i="9"/>
  <c r="S100" i="9"/>
  <c r="R100" i="9"/>
  <c r="E100" i="9"/>
  <c r="U100" i="9" s="1"/>
  <c r="S99" i="9"/>
  <c r="R99" i="9"/>
  <c r="E99" i="9"/>
  <c r="U99" i="9" s="1"/>
  <c r="S98" i="9"/>
  <c r="R98" i="9"/>
  <c r="E98" i="9"/>
  <c r="M97" i="9"/>
  <c r="M114" i="9" s="1"/>
  <c r="S114" i="9" s="1"/>
  <c r="L97" i="9"/>
  <c r="K97" i="9"/>
  <c r="J97" i="9"/>
  <c r="I97" i="9"/>
  <c r="H97" i="9"/>
  <c r="H114" i="9" s="1"/>
  <c r="G97" i="9"/>
  <c r="G114" i="9" s="1"/>
  <c r="F97" i="9"/>
  <c r="F114" i="9" s="1"/>
  <c r="D97" i="9"/>
  <c r="C97" i="9"/>
  <c r="C114" i="9" s="1"/>
  <c r="B97" i="9"/>
  <c r="O115" i="10"/>
  <c r="J115" i="10"/>
  <c r="I115" i="10"/>
  <c r="H115" i="10"/>
  <c r="G115" i="10"/>
  <c r="C115" i="10"/>
  <c r="B115" i="10"/>
  <c r="O114" i="10"/>
  <c r="U113" i="10"/>
  <c r="T113" i="10"/>
  <c r="S113" i="10"/>
  <c r="R113" i="10"/>
  <c r="S112" i="10"/>
  <c r="R112" i="10"/>
  <c r="E112" i="10"/>
  <c r="S111" i="10"/>
  <c r="R111" i="10"/>
  <c r="E111" i="10"/>
  <c r="S110" i="10"/>
  <c r="R110" i="10"/>
  <c r="E110" i="10"/>
  <c r="S109" i="10"/>
  <c r="R109" i="10"/>
  <c r="E109" i="10"/>
  <c r="S108" i="10"/>
  <c r="R108" i="10"/>
  <c r="E108" i="10"/>
  <c r="S107" i="10"/>
  <c r="R107" i="10"/>
  <c r="E107" i="10"/>
  <c r="U107" i="10" s="1"/>
  <c r="S106" i="10"/>
  <c r="R106" i="10"/>
  <c r="E106" i="10"/>
  <c r="U105" i="10"/>
  <c r="S105" i="10"/>
  <c r="R105" i="10"/>
  <c r="E105" i="10"/>
  <c r="T105" i="10" s="1"/>
  <c r="S104" i="10"/>
  <c r="R104" i="10"/>
  <c r="E104" i="10"/>
  <c r="S103" i="10"/>
  <c r="R103" i="10"/>
  <c r="E103" i="10"/>
  <c r="T103" i="10" s="1"/>
  <c r="S102" i="10"/>
  <c r="R102" i="10"/>
  <c r="E102" i="10"/>
  <c r="U102" i="10" s="1"/>
  <c r="S101" i="10"/>
  <c r="R101" i="10"/>
  <c r="E101" i="10"/>
  <c r="S100" i="10"/>
  <c r="R100" i="10"/>
  <c r="E100" i="10"/>
  <c r="S99" i="10"/>
  <c r="R99" i="10"/>
  <c r="E99" i="10"/>
  <c r="S98" i="10"/>
  <c r="R98" i="10"/>
  <c r="E98" i="10"/>
  <c r="R97" i="10"/>
  <c r="M97" i="10"/>
  <c r="L97" i="10"/>
  <c r="L114" i="10" s="1"/>
  <c r="R114" i="10" s="1"/>
  <c r="K97" i="10"/>
  <c r="J97" i="10"/>
  <c r="J114" i="10" s="1"/>
  <c r="I97" i="10"/>
  <c r="I114" i="10" s="1"/>
  <c r="H97" i="10"/>
  <c r="H114" i="10" s="1"/>
  <c r="G97" i="10"/>
  <c r="G114" i="10" s="1"/>
  <c r="F97" i="10"/>
  <c r="D97" i="10"/>
  <c r="C97" i="10"/>
  <c r="C114" i="10" s="1"/>
  <c r="B97" i="10"/>
  <c r="B114" i="10" s="1"/>
  <c r="O115" i="11"/>
  <c r="N115" i="11"/>
  <c r="C115" i="11"/>
  <c r="N114" i="11"/>
  <c r="U113" i="11"/>
  <c r="T113" i="11"/>
  <c r="S113" i="11"/>
  <c r="R113" i="11"/>
  <c r="S112" i="11"/>
  <c r="R112" i="11"/>
  <c r="E112" i="11"/>
  <c r="S111" i="11"/>
  <c r="R111" i="11"/>
  <c r="E111" i="11"/>
  <c r="U111" i="11" s="1"/>
  <c r="S110" i="11"/>
  <c r="R110" i="11"/>
  <c r="E110" i="11"/>
  <c r="S109" i="11"/>
  <c r="R109" i="11"/>
  <c r="E109" i="11"/>
  <c r="U109" i="11" s="1"/>
  <c r="T108" i="11"/>
  <c r="S108" i="11"/>
  <c r="R108" i="11"/>
  <c r="E108" i="11"/>
  <c r="U108" i="11" s="1"/>
  <c r="S107" i="11"/>
  <c r="R107" i="11"/>
  <c r="E107" i="1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3" i="11"/>
  <c r="T103" i="11"/>
  <c r="S103" i="11"/>
  <c r="R103" i="11"/>
  <c r="E103" i="11"/>
  <c r="S102" i="11"/>
  <c r="R102" i="11"/>
  <c r="E102" i="11"/>
  <c r="S101" i="11"/>
  <c r="R101" i="11"/>
  <c r="E101" i="11"/>
  <c r="U101" i="11" s="1"/>
  <c r="S100" i="11"/>
  <c r="R100" i="11"/>
  <c r="E100" i="11"/>
  <c r="T100" i="11" s="1"/>
  <c r="S99" i="11"/>
  <c r="R99" i="11"/>
  <c r="E99" i="11"/>
  <c r="S98" i="11"/>
  <c r="R98" i="11"/>
  <c r="E98" i="11"/>
  <c r="M97" i="11"/>
  <c r="L97" i="11"/>
  <c r="K97" i="11"/>
  <c r="J97" i="11"/>
  <c r="I97" i="11"/>
  <c r="H97" i="11"/>
  <c r="G97" i="11"/>
  <c r="F97" i="11"/>
  <c r="D97" i="11"/>
  <c r="D114" i="11" s="1"/>
  <c r="C97" i="11"/>
  <c r="B97" i="11"/>
  <c r="O115" i="12"/>
  <c r="M115" i="12"/>
  <c r="S115" i="12" s="1"/>
  <c r="L115" i="12"/>
  <c r="R115" i="12" s="1"/>
  <c r="K115" i="12"/>
  <c r="J115" i="12"/>
  <c r="I115" i="12"/>
  <c r="H115" i="12"/>
  <c r="G115" i="12"/>
  <c r="D115" i="12"/>
  <c r="U113" i="12"/>
  <c r="T113" i="12"/>
  <c r="S113" i="12"/>
  <c r="R113" i="12"/>
  <c r="S112" i="12"/>
  <c r="R112" i="12"/>
  <c r="E112" i="12"/>
  <c r="U112" i="12" s="1"/>
  <c r="T111" i="12"/>
  <c r="S111" i="12"/>
  <c r="R111" i="12"/>
  <c r="E111" i="12"/>
  <c r="U111" i="12" s="1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U106" i="12" s="1"/>
  <c r="S105" i="12"/>
  <c r="R105" i="12"/>
  <c r="E105" i="12"/>
  <c r="S104" i="12"/>
  <c r="R104" i="12"/>
  <c r="E104" i="12"/>
  <c r="S103" i="12"/>
  <c r="R103" i="12"/>
  <c r="E103" i="12"/>
  <c r="U103" i="12" s="1"/>
  <c r="S102" i="12"/>
  <c r="R102" i="12"/>
  <c r="E102" i="12"/>
  <c r="S101" i="12"/>
  <c r="R101" i="12"/>
  <c r="E101" i="12"/>
  <c r="U101" i="12" s="1"/>
  <c r="S100" i="12"/>
  <c r="R100" i="12"/>
  <c r="E100" i="12"/>
  <c r="S99" i="12"/>
  <c r="R99" i="12"/>
  <c r="E99" i="12"/>
  <c r="S98" i="12"/>
  <c r="R98" i="12"/>
  <c r="E98" i="12"/>
  <c r="U98" i="12" s="1"/>
  <c r="M97" i="12"/>
  <c r="M114" i="12" s="1"/>
  <c r="S114" i="12" s="1"/>
  <c r="L97" i="12"/>
  <c r="K97" i="12"/>
  <c r="K114" i="12" s="1"/>
  <c r="J97" i="12"/>
  <c r="J114" i="12" s="1"/>
  <c r="I97" i="12"/>
  <c r="I114" i="12" s="1"/>
  <c r="H97" i="12"/>
  <c r="H114" i="12" s="1"/>
  <c r="G97" i="12"/>
  <c r="G114" i="12" s="1"/>
  <c r="F97" i="12"/>
  <c r="D97" i="12"/>
  <c r="D114" i="12" s="1"/>
  <c r="C97" i="12"/>
  <c r="C114" i="12" s="1"/>
  <c r="B97" i="12"/>
  <c r="B114" i="12" s="1"/>
  <c r="N115" i="13"/>
  <c r="J115" i="13"/>
  <c r="D115" i="13"/>
  <c r="C115" i="13"/>
  <c r="B115" i="13"/>
  <c r="N114" i="13"/>
  <c r="U113" i="13"/>
  <c r="T113" i="13"/>
  <c r="S113" i="13"/>
  <c r="R113" i="13"/>
  <c r="S112" i="13"/>
  <c r="R112" i="13"/>
  <c r="E112" i="13"/>
  <c r="T112" i="13" s="1"/>
  <c r="S111" i="13"/>
  <c r="R111" i="13"/>
  <c r="E111" i="13"/>
  <c r="S110" i="13"/>
  <c r="R110" i="13"/>
  <c r="E110" i="13"/>
  <c r="S109" i="13"/>
  <c r="R109" i="13"/>
  <c r="E109" i="13"/>
  <c r="U109" i="13" s="1"/>
  <c r="U108" i="13"/>
  <c r="S108" i="13"/>
  <c r="R108" i="13"/>
  <c r="E108" i="13"/>
  <c r="T108" i="13" s="1"/>
  <c r="S107" i="13"/>
  <c r="R107" i="13"/>
  <c r="E107" i="13"/>
  <c r="S106" i="13"/>
  <c r="R106" i="13"/>
  <c r="E106" i="13"/>
  <c r="U106" i="13" s="1"/>
  <c r="S105" i="13"/>
  <c r="R105" i="13"/>
  <c r="E105" i="13"/>
  <c r="S104" i="13"/>
  <c r="R104" i="13"/>
  <c r="E104" i="13"/>
  <c r="U104" i="13" s="1"/>
  <c r="S103" i="13"/>
  <c r="R103" i="13"/>
  <c r="E103" i="13"/>
  <c r="U103" i="13" s="1"/>
  <c r="S102" i="13"/>
  <c r="R102" i="13"/>
  <c r="E102" i="13"/>
  <c r="T102" i="13" s="1"/>
  <c r="S101" i="13"/>
  <c r="R101" i="13"/>
  <c r="E101" i="13"/>
  <c r="U101" i="13" s="1"/>
  <c r="S100" i="13"/>
  <c r="R100" i="13"/>
  <c r="E100" i="13"/>
  <c r="T100" i="13" s="1"/>
  <c r="S99" i="13"/>
  <c r="R99" i="13"/>
  <c r="E99" i="13"/>
  <c r="U99" i="13" s="1"/>
  <c r="S98" i="13"/>
  <c r="R98" i="13"/>
  <c r="E98" i="13"/>
  <c r="U98" i="13" s="1"/>
  <c r="M97" i="13"/>
  <c r="L97" i="13"/>
  <c r="L114" i="13" s="1"/>
  <c r="R114" i="13" s="1"/>
  <c r="K97" i="13"/>
  <c r="J97" i="13"/>
  <c r="I97" i="13"/>
  <c r="H97" i="13"/>
  <c r="G97" i="13"/>
  <c r="G114" i="13" s="1"/>
  <c r="F97" i="13"/>
  <c r="F114" i="13" s="1"/>
  <c r="D97" i="13"/>
  <c r="C97" i="13"/>
  <c r="C114" i="13" s="1"/>
  <c r="B97" i="13"/>
  <c r="O115" i="14"/>
  <c r="M115" i="14"/>
  <c r="S115" i="14" s="1"/>
  <c r="L115" i="14"/>
  <c r="R115" i="14" s="1"/>
  <c r="K115" i="14"/>
  <c r="I115" i="14"/>
  <c r="G115" i="14"/>
  <c r="D115" i="14"/>
  <c r="C115" i="14"/>
  <c r="O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T111" i="14" s="1"/>
  <c r="S110" i="14"/>
  <c r="R110" i="14"/>
  <c r="E110" i="14"/>
  <c r="T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S105" i="14"/>
  <c r="R105" i="14"/>
  <c r="E105" i="14"/>
  <c r="U105" i="14" s="1"/>
  <c r="U104" i="14"/>
  <c r="S104" i="14"/>
  <c r="R104" i="14"/>
  <c r="E104" i="14"/>
  <c r="T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M97" i="14"/>
  <c r="S97" i="14" s="1"/>
  <c r="L97" i="14"/>
  <c r="L114" i="14" s="1"/>
  <c r="R114" i="14" s="1"/>
  <c r="K97" i="14"/>
  <c r="K114" i="14" s="1"/>
  <c r="J97" i="14"/>
  <c r="I97" i="14"/>
  <c r="I114" i="14" s="1"/>
  <c r="H97" i="14"/>
  <c r="H114" i="14" s="1"/>
  <c r="G97" i="14"/>
  <c r="F97" i="14"/>
  <c r="D97" i="14"/>
  <c r="D114" i="14" s="1"/>
  <c r="C97" i="14"/>
  <c r="B97" i="14"/>
  <c r="B114" i="14" s="1"/>
  <c r="N115" i="15"/>
  <c r="K115" i="15"/>
  <c r="I115" i="15"/>
  <c r="H115" i="15"/>
  <c r="G115" i="15"/>
  <c r="F115" i="15"/>
  <c r="D115" i="15"/>
  <c r="C115" i="15"/>
  <c r="U113" i="15"/>
  <c r="T113" i="15"/>
  <c r="S113" i="15"/>
  <c r="R113" i="15"/>
  <c r="U112" i="15"/>
  <c r="S112" i="15"/>
  <c r="R112" i="15"/>
  <c r="E112" i="15"/>
  <c r="T112" i="15" s="1"/>
  <c r="S111" i="15"/>
  <c r="R111" i="15"/>
  <c r="E111" i="15"/>
  <c r="U111" i="15" s="1"/>
  <c r="U110" i="15"/>
  <c r="T110" i="15"/>
  <c r="S110" i="15"/>
  <c r="R110" i="15"/>
  <c r="E110" i="15"/>
  <c r="S109" i="15"/>
  <c r="R109" i="15"/>
  <c r="E109" i="15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T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M97" i="15"/>
  <c r="S97" i="15" s="1"/>
  <c r="L97" i="15"/>
  <c r="R97" i="15" s="1"/>
  <c r="K97" i="15"/>
  <c r="J97" i="15"/>
  <c r="I97" i="15"/>
  <c r="I114" i="15" s="1"/>
  <c r="H97" i="15"/>
  <c r="H114" i="15" s="1"/>
  <c r="G97" i="15"/>
  <c r="G114" i="15" s="1"/>
  <c r="F97" i="15"/>
  <c r="F114" i="15" s="1"/>
  <c r="D97" i="15"/>
  <c r="C97" i="15"/>
  <c r="C114" i="15" s="1"/>
  <c r="B97" i="15"/>
  <c r="O115" i="16"/>
  <c r="M115" i="16"/>
  <c r="S115" i="16" s="1"/>
  <c r="K115" i="16"/>
  <c r="J115" i="16"/>
  <c r="I115" i="16"/>
  <c r="D115" i="16"/>
  <c r="O114" i="16"/>
  <c r="U113" i="16"/>
  <c r="T113" i="16"/>
  <c r="S113" i="16"/>
  <c r="R113" i="16"/>
  <c r="S112" i="16"/>
  <c r="R112" i="16"/>
  <c r="E112" i="16"/>
  <c r="S111" i="16"/>
  <c r="R111" i="16"/>
  <c r="E111" i="16"/>
  <c r="U111" i="16" s="1"/>
  <c r="S110" i="16"/>
  <c r="R110" i="16"/>
  <c r="E110" i="16"/>
  <c r="T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S103" i="16"/>
  <c r="R103" i="16"/>
  <c r="E103" i="16"/>
  <c r="U103" i="16" s="1"/>
  <c r="S102" i="16"/>
  <c r="R102" i="16"/>
  <c r="E102" i="16"/>
  <c r="T101" i="16"/>
  <c r="S101" i="16"/>
  <c r="R101" i="16"/>
  <c r="E101" i="16"/>
  <c r="U101" i="16" s="1"/>
  <c r="S100" i="16"/>
  <c r="R100" i="16"/>
  <c r="E100" i="16"/>
  <c r="U99" i="16"/>
  <c r="S99" i="16"/>
  <c r="R99" i="16"/>
  <c r="E99" i="16"/>
  <c r="T99" i="16" s="1"/>
  <c r="S98" i="16"/>
  <c r="R98" i="16"/>
  <c r="E98" i="16"/>
  <c r="U98" i="16" s="1"/>
  <c r="M97" i="16"/>
  <c r="S97" i="16" s="1"/>
  <c r="L97" i="16"/>
  <c r="R97" i="16" s="1"/>
  <c r="K97" i="16"/>
  <c r="J97" i="16"/>
  <c r="I97" i="16"/>
  <c r="I114" i="16" s="1"/>
  <c r="H97" i="16"/>
  <c r="G97" i="16"/>
  <c r="G114" i="16" s="1"/>
  <c r="F97" i="16"/>
  <c r="D97" i="16"/>
  <c r="D114" i="16" s="1"/>
  <c r="C97" i="16"/>
  <c r="B97" i="16"/>
  <c r="B114" i="16" s="1"/>
  <c r="M115" i="17"/>
  <c r="S115" i="17" s="1"/>
  <c r="L115" i="17"/>
  <c r="R115" i="17" s="1"/>
  <c r="K115" i="17"/>
  <c r="G115" i="17"/>
  <c r="C115" i="17"/>
  <c r="N114" i="17"/>
  <c r="U113" i="17"/>
  <c r="T113" i="17"/>
  <c r="S113" i="17"/>
  <c r="R113" i="17"/>
  <c r="T112" i="17"/>
  <c r="S112" i="17"/>
  <c r="R112" i="17"/>
  <c r="E112" i="17"/>
  <c r="U112" i="17" s="1"/>
  <c r="S111" i="17"/>
  <c r="R111" i="17"/>
  <c r="E111" i="17"/>
  <c r="T111" i="17" s="1"/>
  <c r="S110" i="17"/>
  <c r="R110" i="17"/>
  <c r="E110" i="17"/>
  <c r="U110" i="17" s="1"/>
  <c r="S109" i="17"/>
  <c r="R109" i="17"/>
  <c r="E109" i="17"/>
  <c r="U109" i="17" s="1"/>
  <c r="T108" i="17"/>
  <c r="S108" i="17"/>
  <c r="R108" i="17"/>
  <c r="E108" i="17"/>
  <c r="U108" i="17" s="1"/>
  <c r="S107" i="17"/>
  <c r="R107" i="17"/>
  <c r="E107" i="17"/>
  <c r="S106" i="17"/>
  <c r="R106" i="17"/>
  <c r="E106" i="17"/>
  <c r="U106" i="17" s="1"/>
  <c r="S105" i="17"/>
  <c r="R105" i="17"/>
  <c r="E105" i="17"/>
  <c r="T105" i="17" s="1"/>
  <c r="S104" i="17"/>
  <c r="R104" i="17"/>
  <c r="E104" i="17"/>
  <c r="S103" i="17"/>
  <c r="R103" i="17"/>
  <c r="E103" i="17"/>
  <c r="T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S98" i="17"/>
  <c r="R98" i="17"/>
  <c r="E98" i="17"/>
  <c r="U98" i="17" s="1"/>
  <c r="S97" i="17"/>
  <c r="M97" i="17"/>
  <c r="M114" i="17" s="1"/>
  <c r="S114" i="17" s="1"/>
  <c r="L97" i="17"/>
  <c r="R97" i="17" s="1"/>
  <c r="K97" i="17"/>
  <c r="K114" i="17" s="1"/>
  <c r="J97" i="17"/>
  <c r="I97" i="17"/>
  <c r="I114" i="17" s="1"/>
  <c r="H97" i="17"/>
  <c r="G97" i="17"/>
  <c r="G114" i="17" s="1"/>
  <c r="F97" i="17"/>
  <c r="D97" i="17"/>
  <c r="C97" i="17"/>
  <c r="C114" i="17" s="1"/>
  <c r="B97" i="17"/>
  <c r="M115" i="18"/>
  <c r="S115" i="18" s="1"/>
  <c r="L115" i="18"/>
  <c r="R115" i="18" s="1"/>
  <c r="K115" i="18"/>
  <c r="I115" i="18"/>
  <c r="H115" i="18"/>
  <c r="D115" i="18"/>
  <c r="C115" i="18"/>
  <c r="B115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S109" i="18"/>
  <c r="R109" i="18"/>
  <c r="E109" i="18"/>
  <c r="U109" i="18" s="1"/>
  <c r="S108" i="18"/>
  <c r="R108" i="18"/>
  <c r="E108" i="18"/>
  <c r="T108" i="18" s="1"/>
  <c r="S107" i="18"/>
  <c r="R107" i="18"/>
  <c r="E107" i="18"/>
  <c r="U107" i="18" s="1"/>
  <c r="U106" i="18"/>
  <c r="S106" i="18"/>
  <c r="R106" i="18"/>
  <c r="E106" i="18"/>
  <c r="T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S101" i="18"/>
  <c r="R101" i="18"/>
  <c r="E101" i="18"/>
  <c r="U101" i="18" s="1"/>
  <c r="S100" i="18"/>
  <c r="R100" i="18"/>
  <c r="E100" i="18"/>
  <c r="S99" i="18"/>
  <c r="R99" i="18"/>
  <c r="E99" i="18"/>
  <c r="U99" i="18" s="1"/>
  <c r="S98" i="18"/>
  <c r="R98" i="18"/>
  <c r="E98" i="18"/>
  <c r="M97" i="18"/>
  <c r="M114" i="18" s="1"/>
  <c r="S114" i="18" s="1"/>
  <c r="L97" i="18"/>
  <c r="K97" i="18"/>
  <c r="K114" i="18" s="1"/>
  <c r="J97" i="18"/>
  <c r="I97" i="18"/>
  <c r="H97" i="18"/>
  <c r="G97" i="18"/>
  <c r="F97" i="18"/>
  <c r="D97" i="18"/>
  <c r="D114" i="18" s="1"/>
  <c r="C97" i="18"/>
  <c r="C114" i="18" s="1"/>
  <c r="B97" i="18"/>
  <c r="B114" i="18" s="1"/>
  <c r="O115" i="19"/>
  <c r="N115" i="19"/>
  <c r="M115" i="19"/>
  <c r="S115" i="19" s="1"/>
  <c r="K115" i="19"/>
  <c r="I115" i="19"/>
  <c r="H115" i="19"/>
  <c r="G115" i="19"/>
  <c r="F115" i="19"/>
  <c r="C115" i="19"/>
  <c r="O114" i="19"/>
  <c r="N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S110" i="19"/>
  <c r="R110" i="19"/>
  <c r="E110" i="19"/>
  <c r="U110" i="19" s="1"/>
  <c r="S109" i="19"/>
  <c r="R109" i="19"/>
  <c r="E109" i="19"/>
  <c r="S108" i="19"/>
  <c r="R108" i="19"/>
  <c r="E108" i="19"/>
  <c r="T108" i="19" s="1"/>
  <c r="S107" i="19"/>
  <c r="R107" i="19"/>
  <c r="E107" i="19"/>
  <c r="U107" i="19" s="1"/>
  <c r="S106" i="19"/>
  <c r="R106" i="19"/>
  <c r="E106" i="19"/>
  <c r="T106" i="19" s="1"/>
  <c r="S105" i="19"/>
  <c r="R105" i="19"/>
  <c r="E105" i="19"/>
  <c r="S104" i="19"/>
  <c r="R104" i="19"/>
  <c r="E104" i="19"/>
  <c r="U104" i="19" s="1"/>
  <c r="S103" i="19"/>
  <c r="R103" i="19"/>
  <c r="E103" i="19"/>
  <c r="T103" i="19" s="1"/>
  <c r="S102" i="19"/>
  <c r="R102" i="19"/>
  <c r="E102" i="19"/>
  <c r="U102" i="19" s="1"/>
  <c r="S101" i="19"/>
  <c r="R101" i="19"/>
  <c r="E101" i="19"/>
  <c r="T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T98" i="19" s="1"/>
  <c r="M97" i="19"/>
  <c r="L97" i="19"/>
  <c r="L114" i="19" s="1"/>
  <c r="R114" i="19" s="1"/>
  <c r="K97" i="19"/>
  <c r="K114" i="19" s="1"/>
  <c r="J97" i="19"/>
  <c r="I97" i="19"/>
  <c r="H97" i="19"/>
  <c r="H114" i="19" s="1"/>
  <c r="G97" i="19"/>
  <c r="G114" i="19" s="1"/>
  <c r="F97" i="19"/>
  <c r="F114" i="19" s="1"/>
  <c r="D97" i="19"/>
  <c r="C97" i="19"/>
  <c r="C114" i="19" s="1"/>
  <c r="B97" i="19"/>
  <c r="O115" i="20"/>
  <c r="M115" i="20"/>
  <c r="S115" i="20" s="1"/>
  <c r="H115" i="20"/>
  <c r="G115" i="20"/>
  <c r="D115" i="20"/>
  <c r="U113" i="20"/>
  <c r="T113" i="20"/>
  <c r="S113" i="20"/>
  <c r="R113" i="20"/>
  <c r="U112" i="20"/>
  <c r="S112" i="20"/>
  <c r="R112" i="20"/>
  <c r="E112" i="20"/>
  <c r="T112" i="20" s="1"/>
  <c r="S111" i="20"/>
  <c r="R111" i="20"/>
  <c r="E111" i="20"/>
  <c r="U111" i="20" s="1"/>
  <c r="S110" i="20"/>
  <c r="R110" i="20"/>
  <c r="E110" i="20"/>
  <c r="U110" i="20" s="1"/>
  <c r="S109" i="20"/>
  <c r="R109" i="20"/>
  <c r="E109" i="20"/>
  <c r="S108" i="20"/>
  <c r="R108" i="20"/>
  <c r="E108" i="20"/>
  <c r="S107" i="20"/>
  <c r="R107" i="20"/>
  <c r="E107" i="20"/>
  <c r="U107" i="20" s="1"/>
  <c r="S106" i="20"/>
  <c r="R106" i="20"/>
  <c r="E106" i="20"/>
  <c r="T106" i="20" s="1"/>
  <c r="S105" i="20"/>
  <c r="R105" i="20"/>
  <c r="E105" i="20"/>
  <c r="U105" i="20" s="1"/>
  <c r="S104" i="20"/>
  <c r="R104" i="20"/>
  <c r="E104" i="20"/>
  <c r="T104" i="20" s="1"/>
  <c r="S103" i="20"/>
  <c r="R103" i="20"/>
  <c r="E103" i="20"/>
  <c r="T103" i="20" s="1"/>
  <c r="S102" i="20"/>
  <c r="R102" i="20"/>
  <c r="E102" i="20"/>
  <c r="U102" i="20" s="1"/>
  <c r="S101" i="20"/>
  <c r="R101" i="20"/>
  <c r="E101" i="20"/>
  <c r="T101" i="20" s="1"/>
  <c r="S100" i="20"/>
  <c r="R100" i="20"/>
  <c r="E100" i="20"/>
  <c r="S99" i="20"/>
  <c r="R99" i="20"/>
  <c r="E99" i="20"/>
  <c r="U99" i="20" s="1"/>
  <c r="S98" i="20"/>
  <c r="R98" i="20"/>
  <c r="E98" i="20"/>
  <c r="T98" i="20" s="1"/>
  <c r="M97" i="20"/>
  <c r="M114" i="20" s="1"/>
  <c r="S114" i="20" s="1"/>
  <c r="L97" i="20"/>
  <c r="K97" i="20"/>
  <c r="K114" i="20" s="1"/>
  <c r="J97" i="20"/>
  <c r="J114" i="20" s="1"/>
  <c r="I97" i="20"/>
  <c r="H97" i="20"/>
  <c r="H114" i="20" s="1"/>
  <c r="G97" i="20"/>
  <c r="G114" i="20" s="1"/>
  <c r="F97" i="20"/>
  <c r="D97" i="20"/>
  <c r="D114" i="20" s="1"/>
  <c r="C97" i="20"/>
  <c r="C114" i="20" s="1"/>
  <c r="B97" i="20"/>
  <c r="O115" i="21"/>
  <c r="N115" i="21"/>
  <c r="L115" i="21"/>
  <c r="R115" i="21" s="1"/>
  <c r="K115" i="21"/>
  <c r="H115" i="21"/>
  <c r="C115" i="21"/>
  <c r="O114" i="21"/>
  <c r="N114" i="21"/>
  <c r="D114" i="21"/>
  <c r="U113" i="21"/>
  <c r="T113" i="21"/>
  <c r="S113" i="21"/>
  <c r="R113" i="21"/>
  <c r="S112" i="21"/>
  <c r="R112" i="21"/>
  <c r="E112" i="21"/>
  <c r="S111" i="21"/>
  <c r="R111" i="21"/>
  <c r="E111" i="21"/>
  <c r="T111" i="21" s="1"/>
  <c r="S110" i="21"/>
  <c r="R110" i="21"/>
  <c r="E110" i="21"/>
  <c r="U110" i="21" s="1"/>
  <c r="S109" i="21"/>
  <c r="R109" i="21"/>
  <c r="E109" i="21"/>
  <c r="T109" i="21" s="1"/>
  <c r="S108" i="21"/>
  <c r="R108" i="21"/>
  <c r="E108" i="21"/>
  <c r="U108" i="21" s="1"/>
  <c r="S107" i="21"/>
  <c r="R107" i="21"/>
  <c r="E107" i="21"/>
  <c r="T107" i="21" s="1"/>
  <c r="U106" i="21"/>
  <c r="S106" i="21"/>
  <c r="R106" i="21"/>
  <c r="E106" i="21"/>
  <c r="T106" i="21" s="1"/>
  <c r="S105" i="21"/>
  <c r="R105" i="21"/>
  <c r="E105" i="21"/>
  <c r="S104" i="21"/>
  <c r="R104" i="21"/>
  <c r="E104" i="21"/>
  <c r="S103" i="21"/>
  <c r="R103" i="21"/>
  <c r="E103" i="21"/>
  <c r="T103" i="21" s="1"/>
  <c r="S102" i="21"/>
  <c r="R102" i="21"/>
  <c r="E102" i="21"/>
  <c r="U102" i="21" s="1"/>
  <c r="S101" i="21"/>
  <c r="R101" i="21"/>
  <c r="E101" i="21"/>
  <c r="T101" i="21" s="1"/>
  <c r="S100" i="21"/>
  <c r="R100" i="21"/>
  <c r="E100" i="21"/>
  <c r="U100" i="21" s="1"/>
  <c r="S99" i="21"/>
  <c r="R99" i="21"/>
  <c r="E99" i="21"/>
  <c r="S98" i="21"/>
  <c r="R98" i="21"/>
  <c r="E98" i="21"/>
  <c r="T98" i="21" s="1"/>
  <c r="M97" i="21"/>
  <c r="L97" i="21"/>
  <c r="K97" i="21"/>
  <c r="J97" i="21"/>
  <c r="I97" i="21"/>
  <c r="H97" i="21"/>
  <c r="H114" i="21" s="1"/>
  <c r="G97" i="21"/>
  <c r="F97" i="21"/>
  <c r="D97" i="21"/>
  <c r="C97" i="21"/>
  <c r="C114" i="21" s="1"/>
  <c r="B97" i="21"/>
  <c r="M115" i="22"/>
  <c r="S115" i="22" s="1"/>
  <c r="L115" i="22"/>
  <c r="R115" i="22" s="1"/>
  <c r="K115" i="22"/>
  <c r="J115" i="22"/>
  <c r="I115" i="22"/>
  <c r="D115" i="22"/>
  <c r="C115" i="22"/>
  <c r="B115" i="22"/>
  <c r="U113" i="22"/>
  <c r="T113" i="22"/>
  <c r="S113" i="22"/>
  <c r="R113" i="22"/>
  <c r="S112" i="22"/>
  <c r="R112" i="22"/>
  <c r="E112" i="22"/>
  <c r="T112" i="22" s="1"/>
  <c r="S111" i="22"/>
  <c r="R111" i="22"/>
  <c r="E111" i="22"/>
  <c r="U111" i="22" s="1"/>
  <c r="S110" i="22"/>
  <c r="R110" i="22"/>
  <c r="E110" i="22"/>
  <c r="T110" i="22" s="1"/>
  <c r="S109" i="22"/>
  <c r="R109" i="22"/>
  <c r="E109" i="22"/>
  <c r="U109" i="22" s="1"/>
  <c r="S108" i="22"/>
  <c r="R108" i="22"/>
  <c r="E108" i="22"/>
  <c r="S107" i="22"/>
  <c r="R107" i="22"/>
  <c r="E107" i="22"/>
  <c r="U107" i="22" s="1"/>
  <c r="S106" i="22"/>
  <c r="R106" i="22"/>
  <c r="E106" i="22"/>
  <c r="T106" i="22" s="1"/>
  <c r="S105" i="22"/>
  <c r="R105" i="22"/>
  <c r="E105" i="22"/>
  <c r="U105" i="22" s="1"/>
  <c r="S104" i="22"/>
  <c r="R104" i="22"/>
  <c r="E104" i="22"/>
  <c r="S103" i="22"/>
  <c r="R103" i="22"/>
  <c r="E103" i="22"/>
  <c r="U103" i="22" s="1"/>
  <c r="S102" i="22"/>
  <c r="R102" i="22"/>
  <c r="E102" i="22"/>
  <c r="T102" i="22" s="1"/>
  <c r="S101" i="22"/>
  <c r="R101" i="22"/>
  <c r="E101" i="22"/>
  <c r="S100" i="22"/>
  <c r="R100" i="22"/>
  <c r="E100" i="22"/>
  <c r="T99" i="22"/>
  <c r="S99" i="22"/>
  <c r="R99" i="22"/>
  <c r="E99" i="22"/>
  <c r="U99" i="22" s="1"/>
  <c r="S98" i="22"/>
  <c r="R98" i="22"/>
  <c r="E98" i="22"/>
  <c r="M97" i="22"/>
  <c r="S97" i="22" s="1"/>
  <c r="L97" i="22"/>
  <c r="L114" i="22" s="1"/>
  <c r="R114" i="22" s="1"/>
  <c r="K97" i="22"/>
  <c r="K114" i="22" s="1"/>
  <c r="J97" i="22"/>
  <c r="J114" i="22" s="1"/>
  <c r="I97" i="22"/>
  <c r="I114" i="22" s="1"/>
  <c r="H97" i="22"/>
  <c r="H114" i="22" s="1"/>
  <c r="G97" i="22"/>
  <c r="F97" i="22"/>
  <c r="D97" i="22"/>
  <c r="C97" i="22"/>
  <c r="B97" i="22"/>
  <c r="B114" i="22" s="1"/>
  <c r="O115" i="23"/>
  <c r="L115" i="23"/>
  <c r="R115" i="23" s="1"/>
  <c r="K115" i="23"/>
  <c r="I115" i="23"/>
  <c r="H115" i="23"/>
  <c r="G115" i="23"/>
  <c r="D115" i="23"/>
  <c r="U113" i="23"/>
  <c r="T113" i="23"/>
  <c r="S113" i="23"/>
  <c r="R113" i="23"/>
  <c r="S112" i="23"/>
  <c r="R112" i="23"/>
  <c r="E112" i="23"/>
  <c r="U112" i="23" s="1"/>
  <c r="S111" i="23"/>
  <c r="R111" i="23"/>
  <c r="E111" i="23"/>
  <c r="S110" i="23"/>
  <c r="R110" i="23"/>
  <c r="E110" i="23"/>
  <c r="U110" i="23" s="1"/>
  <c r="S109" i="23"/>
  <c r="R109" i="23"/>
  <c r="E109" i="23"/>
  <c r="T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T105" i="23" s="1"/>
  <c r="S104" i="23"/>
  <c r="R104" i="23"/>
  <c r="E104" i="23"/>
  <c r="U104" i="23" s="1"/>
  <c r="S103" i="23"/>
  <c r="R103" i="23"/>
  <c r="E103" i="23"/>
  <c r="S102" i="23"/>
  <c r="R102" i="23"/>
  <c r="E102" i="23"/>
  <c r="U102" i="23" s="1"/>
  <c r="S101" i="23"/>
  <c r="R101" i="23"/>
  <c r="E101" i="23"/>
  <c r="U101" i="23" s="1"/>
  <c r="S100" i="23"/>
  <c r="R100" i="23"/>
  <c r="E100" i="23"/>
  <c r="S99" i="23"/>
  <c r="R99" i="23"/>
  <c r="E99" i="23"/>
  <c r="U99" i="23" s="1"/>
  <c r="S98" i="23"/>
  <c r="R98" i="23"/>
  <c r="E98" i="23"/>
  <c r="U98" i="23" s="1"/>
  <c r="M97" i="23"/>
  <c r="L97" i="23"/>
  <c r="R97" i="23" s="1"/>
  <c r="K97" i="23"/>
  <c r="J97" i="23"/>
  <c r="I97" i="23"/>
  <c r="H97" i="23"/>
  <c r="G97" i="23"/>
  <c r="F97" i="23"/>
  <c r="F114" i="23" s="1"/>
  <c r="D97" i="23"/>
  <c r="D114" i="23" s="1"/>
  <c r="C97" i="23"/>
  <c r="B97" i="23"/>
  <c r="O115" i="24"/>
  <c r="M115" i="24"/>
  <c r="S115" i="24" s="1"/>
  <c r="L115" i="24"/>
  <c r="R115" i="24" s="1"/>
  <c r="K115" i="24"/>
  <c r="J115" i="24"/>
  <c r="I115" i="24"/>
  <c r="G115" i="24"/>
  <c r="D115" i="24"/>
  <c r="B115" i="24"/>
  <c r="O114" i="24"/>
  <c r="U113" i="24"/>
  <c r="T113" i="24"/>
  <c r="S113" i="24"/>
  <c r="R113" i="24"/>
  <c r="S112" i="24"/>
  <c r="R112" i="24"/>
  <c r="E112" i="24"/>
  <c r="U112" i="24" s="1"/>
  <c r="S111" i="24"/>
  <c r="R111" i="24"/>
  <c r="E111" i="24"/>
  <c r="T111" i="24" s="1"/>
  <c r="U110" i="24"/>
  <c r="S110" i="24"/>
  <c r="R110" i="24"/>
  <c r="E110" i="24"/>
  <c r="T110" i="24" s="1"/>
  <c r="S109" i="24"/>
  <c r="R109" i="24"/>
  <c r="E109" i="24"/>
  <c r="U109" i="24" s="1"/>
  <c r="T108" i="24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T105" i="24" s="1"/>
  <c r="S104" i="24"/>
  <c r="R104" i="24"/>
  <c r="E104" i="24"/>
  <c r="U104" i="24" s="1"/>
  <c r="S103" i="24"/>
  <c r="R103" i="24"/>
  <c r="E103" i="24"/>
  <c r="T103" i="24" s="1"/>
  <c r="S102" i="24"/>
  <c r="R102" i="24"/>
  <c r="E102" i="24"/>
  <c r="T102" i="24" s="1"/>
  <c r="S101" i="24"/>
  <c r="R101" i="24"/>
  <c r="E101" i="24"/>
  <c r="U101" i="24" s="1"/>
  <c r="S100" i="24"/>
  <c r="R100" i="24"/>
  <c r="E100" i="24"/>
  <c r="S99" i="24"/>
  <c r="R99" i="24"/>
  <c r="E99" i="24"/>
  <c r="U99" i="24" s="1"/>
  <c r="S98" i="24"/>
  <c r="R98" i="24"/>
  <c r="E98" i="24"/>
  <c r="U98" i="24" s="1"/>
  <c r="M97" i="24"/>
  <c r="L97" i="24"/>
  <c r="R97" i="24" s="1"/>
  <c r="K97" i="24"/>
  <c r="K114" i="24" s="1"/>
  <c r="J97" i="24"/>
  <c r="J114" i="24" s="1"/>
  <c r="I97" i="24"/>
  <c r="I114" i="24" s="1"/>
  <c r="H97" i="24"/>
  <c r="G97" i="24"/>
  <c r="G114" i="24" s="1"/>
  <c r="F97" i="24"/>
  <c r="D97" i="24"/>
  <c r="C97" i="24"/>
  <c r="C114" i="24" s="1"/>
  <c r="B97" i="24"/>
  <c r="B114" i="24" s="1"/>
  <c r="L115" i="1"/>
  <c r="R115" i="1" s="1"/>
  <c r="G115" i="1"/>
  <c r="F115" i="1"/>
  <c r="D115" i="1"/>
  <c r="C115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S104" i="1"/>
  <c r="R104" i="1"/>
  <c r="E104" i="1"/>
  <c r="U104" i="1" s="1"/>
  <c r="S103" i="1"/>
  <c r="R103" i="1"/>
  <c r="E103" i="1"/>
  <c r="S102" i="1"/>
  <c r="R102" i="1"/>
  <c r="E102" i="1"/>
  <c r="U102" i="1" s="1"/>
  <c r="S101" i="1"/>
  <c r="R101" i="1"/>
  <c r="E101" i="1"/>
  <c r="U101" i="1" s="1"/>
  <c r="S100" i="1"/>
  <c r="R100" i="1"/>
  <c r="E100" i="1"/>
  <c r="S99" i="1"/>
  <c r="R99" i="1"/>
  <c r="E99" i="1"/>
  <c r="U99" i="1" s="1"/>
  <c r="S98" i="1"/>
  <c r="R98" i="1"/>
  <c r="E98" i="1"/>
  <c r="T98" i="1" s="1"/>
  <c r="M97" i="1"/>
  <c r="M114" i="1" s="1"/>
  <c r="S114" i="1" s="1"/>
  <c r="L97" i="1"/>
  <c r="L114" i="1" s="1"/>
  <c r="R114" i="1" s="1"/>
  <c r="K97" i="1"/>
  <c r="J97" i="1"/>
  <c r="I97" i="1"/>
  <c r="H97" i="1"/>
  <c r="G97" i="1"/>
  <c r="G114" i="1" s="1"/>
  <c r="F97" i="1"/>
  <c r="F114" i="1" s="1"/>
  <c r="D97" i="1"/>
  <c r="D114" i="1" s="1"/>
  <c r="C97" i="1"/>
  <c r="C114" i="1" s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E82" i="3"/>
  <c r="D82" i="3"/>
  <c r="C82" i="3"/>
  <c r="B82" i="3"/>
  <c r="A79" i="3"/>
  <c r="E86" i="4"/>
  <c r="E82" i="4" s="1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E82" i="10" s="1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2" i="18" s="1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24"/>
  <c r="R96" i="24"/>
  <c r="Q96" i="24"/>
  <c r="P96" i="24"/>
  <c r="E96" i="24"/>
  <c r="U96" i="24" s="1"/>
  <c r="S95" i="24"/>
  <c r="R95" i="24"/>
  <c r="Q95" i="24"/>
  <c r="P95" i="24"/>
  <c r="E95" i="24"/>
  <c r="S94" i="24"/>
  <c r="R94" i="24"/>
  <c r="Q94" i="24"/>
  <c r="P94" i="24"/>
  <c r="E94" i="24"/>
  <c r="T94" i="24" s="1"/>
  <c r="U93" i="24"/>
  <c r="S93" i="24"/>
  <c r="R93" i="24"/>
  <c r="Q93" i="24"/>
  <c r="P93" i="24"/>
  <c r="E93" i="24"/>
  <c r="T93" i="24" s="1"/>
  <c r="S92" i="24"/>
  <c r="R92" i="24"/>
  <c r="Q92" i="24"/>
  <c r="P92" i="24"/>
  <c r="E92" i="24"/>
  <c r="S91" i="24"/>
  <c r="R91" i="24"/>
  <c r="Q91" i="24"/>
  <c r="P91" i="24"/>
  <c r="E91" i="24"/>
  <c r="S90" i="24"/>
  <c r="R90" i="24"/>
  <c r="Q90" i="24"/>
  <c r="P90" i="24"/>
  <c r="E90" i="24"/>
  <c r="S89" i="24"/>
  <c r="R89" i="24"/>
  <c r="Q89" i="24"/>
  <c r="P89" i="24"/>
  <c r="E89" i="24"/>
  <c r="U89" i="24" s="1"/>
  <c r="S88" i="24"/>
  <c r="R88" i="24"/>
  <c r="Q88" i="24"/>
  <c r="P88" i="24"/>
  <c r="E88" i="24"/>
  <c r="O75" i="24"/>
  <c r="N75" i="24"/>
  <c r="M75" i="24"/>
  <c r="L75" i="24"/>
  <c r="K75" i="24"/>
  <c r="J75" i="24"/>
  <c r="I75" i="24"/>
  <c r="H75" i="24"/>
  <c r="R75" i="24" s="1"/>
  <c r="G75" i="24"/>
  <c r="F75" i="24"/>
  <c r="C75" i="24"/>
  <c r="B75" i="24"/>
  <c r="O74" i="24"/>
  <c r="N74" i="24"/>
  <c r="M74" i="24"/>
  <c r="L74" i="24"/>
  <c r="K74" i="24"/>
  <c r="J74" i="24"/>
  <c r="I74" i="24"/>
  <c r="S74" i="24" s="1"/>
  <c r="H74" i="24"/>
  <c r="R74" i="24" s="1"/>
  <c r="G74" i="24"/>
  <c r="F74" i="24"/>
  <c r="C74" i="24"/>
  <c r="B74" i="24"/>
  <c r="E74" i="24" s="1"/>
  <c r="O73" i="24"/>
  <c r="N73" i="24"/>
  <c r="M73" i="24"/>
  <c r="L73" i="24"/>
  <c r="K73" i="24"/>
  <c r="J73" i="24"/>
  <c r="I73" i="24"/>
  <c r="S73" i="24" s="1"/>
  <c r="H73" i="24"/>
  <c r="R73" i="24" s="1"/>
  <c r="G73" i="24"/>
  <c r="F73" i="24"/>
  <c r="E73" i="24"/>
  <c r="C73" i="24"/>
  <c r="B73" i="24"/>
  <c r="S72" i="24"/>
  <c r="R72" i="24"/>
  <c r="Q72" i="24"/>
  <c r="P72" i="24"/>
  <c r="E72" i="24"/>
  <c r="U72" i="24" s="1"/>
  <c r="S71" i="24"/>
  <c r="R71" i="24"/>
  <c r="Q71" i="24"/>
  <c r="P71" i="24"/>
  <c r="E71" i="24"/>
  <c r="U71" i="24" s="1"/>
  <c r="O69" i="24"/>
  <c r="N69" i="24"/>
  <c r="M69" i="24"/>
  <c r="L69" i="24"/>
  <c r="K69" i="24"/>
  <c r="J69" i="24"/>
  <c r="I69" i="24"/>
  <c r="H69" i="24"/>
  <c r="G69" i="24"/>
  <c r="F69" i="24"/>
  <c r="C69" i="24"/>
  <c r="B69" i="24"/>
  <c r="O68" i="24"/>
  <c r="N68" i="24"/>
  <c r="M68" i="24"/>
  <c r="L68" i="24"/>
  <c r="K68" i="24"/>
  <c r="J68" i="24"/>
  <c r="I68" i="24"/>
  <c r="S68" i="24" s="1"/>
  <c r="H68" i="24"/>
  <c r="R68" i="24" s="1"/>
  <c r="G68" i="24"/>
  <c r="F68" i="24"/>
  <c r="C68" i="24"/>
  <c r="B68" i="24"/>
  <c r="S67" i="24"/>
  <c r="R67" i="24"/>
  <c r="Q67" i="24"/>
  <c r="P67" i="24"/>
  <c r="E67" i="24"/>
  <c r="U67" i="24" s="1"/>
  <c r="S66" i="24"/>
  <c r="R66" i="24"/>
  <c r="Q66" i="24"/>
  <c r="P66" i="24"/>
  <c r="E66" i="24"/>
  <c r="U66" i="24" s="1"/>
  <c r="S65" i="24"/>
  <c r="R65" i="24"/>
  <c r="Q65" i="24"/>
  <c r="P65" i="24"/>
  <c r="E65" i="24"/>
  <c r="U65" i="24" s="1"/>
  <c r="S64" i="24"/>
  <c r="R64" i="24"/>
  <c r="Q64" i="24"/>
  <c r="P64" i="24"/>
  <c r="E64" i="24"/>
  <c r="S63" i="24"/>
  <c r="R63" i="24"/>
  <c r="Q63" i="24"/>
  <c r="P63" i="24"/>
  <c r="E63" i="24"/>
  <c r="O61" i="24"/>
  <c r="N61" i="24"/>
  <c r="M61" i="24"/>
  <c r="L61" i="24"/>
  <c r="K61" i="24"/>
  <c r="J61" i="24"/>
  <c r="I61" i="24"/>
  <c r="S61" i="24" s="1"/>
  <c r="H61" i="24"/>
  <c r="C61" i="24"/>
  <c r="B61" i="24"/>
  <c r="S60" i="24"/>
  <c r="R60" i="24"/>
  <c r="Q60" i="24"/>
  <c r="P60" i="24"/>
  <c r="E60" i="24"/>
  <c r="U60" i="24" s="1"/>
  <c r="S59" i="24"/>
  <c r="R59" i="24"/>
  <c r="Q59" i="24"/>
  <c r="P59" i="24"/>
  <c r="E59" i="24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O55" i="24"/>
  <c r="N55" i="24"/>
  <c r="M55" i="24"/>
  <c r="L55" i="24"/>
  <c r="K55" i="24"/>
  <c r="J55" i="24"/>
  <c r="I55" i="24"/>
  <c r="S55" i="24" s="1"/>
  <c r="H55" i="24"/>
  <c r="R55" i="24" s="1"/>
  <c r="G55" i="24"/>
  <c r="F55" i="24"/>
  <c r="C55" i="24"/>
  <c r="B55" i="24"/>
  <c r="S54" i="24"/>
  <c r="R54" i="24"/>
  <c r="Q54" i="24"/>
  <c r="P54" i="24"/>
  <c r="E54" i="24"/>
  <c r="U54" i="24" s="1"/>
  <c r="S53" i="24"/>
  <c r="R53" i="24"/>
  <c r="Q53" i="24"/>
  <c r="P53" i="24"/>
  <c r="E53" i="24"/>
  <c r="U53" i="24" s="1"/>
  <c r="S52" i="24"/>
  <c r="R52" i="24"/>
  <c r="Q52" i="24"/>
  <c r="P52" i="24"/>
  <c r="E52" i="24"/>
  <c r="T51" i="24"/>
  <c r="S51" i="24"/>
  <c r="R51" i="24"/>
  <c r="Q51" i="24"/>
  <c r="P51" i="24"/>
  <c r="E51" i="24"/>
  <c r="U51" i="24" s="1"/>
  <c r="U50" i="24"/>
  <c r="S50" i="24"/>
  <c r="R50" i="24"/>
  <c r="Q50" i="24"/>
  <c r="P50" i="24"/>
  <c r="E50" i="24"/>
  <c r="T50" i="24" s="1"/>
  <c r="S49" i="24"/>
  <c r="R49" i="24"/>
  <c r="Q49" i="24"/>
  <c r="P49" i="24"/>
  <c r="E49" i="24"/>
  <c r="S48" i="24"/>
  <c r="R48" i="24"/>
  <c r="Q48" i="24"/>
  <c r="P48" i="24"/>
  <c r="E48" i="24"/>
  <c r="U48" i="24" s="1"/>
  <c r="S47" i="24"/>
  <c r="R47" i="24"/>
  <c r="Q47" i="24"/>
  <c r="P47" i="24"/>
  <c r="E47" i="24"/>
  <c r="U47" i="24" s="1"/>
  <c r="S46" i="24"/>
  <c r="R46" i="24"/>
  <c r="Q46" i="24"/>
  <c r="P46" i="24"/>
  <c r="E46" i="24"/>
  <c r="U46" i="24" s="1"/>
  <c r="S45" i="24"/>
  <c r="R45" i="24"/>
  <c r="Q45" i="24"/>
  <c r="P45" i="24"/>
  <c r="E45" i="24"/>
  <c r="S44" i="24"/>
  <c r="R44" i="24"/>
  <c r="Q44" i="24"/>
  <c r="P44" i="24"/>
  <c r="E44" i="24"/>
  <c r="O42" i="24"/>
  <c r="N42" i="24"/>
  <c r="M42" i="24"/>
  <c r="L42" i="24"/>
  <c r="K42" i="24"/>
  <c r="J42" i="24"/>
  <c r="I42" i="24"/>
  <c r="H42" i="24"/>
  <c r="R42" i="24" s="1"/>
  <c r="G42" i="24"/>
  <c r="F42" i="24"/>
  <c r="C42" i="24"/>
  <c r="B42" i="24"/>
  <c r="S41" i="24"/>
  <c r="R41" i="24"/>
  <c r="Q41" i="24"/>
  <c r="P41" i="24"/>
  <c r="E41" i="24"/>
  <c r="T40" i="24"/>
  <c r="S40" i="24"/>
  <c r="R40" i="24"/>
  <c r="Q40" i="24"/>
  <c r="P40" i="24"/>
  <c r="E40" i="24"/>
  <c r="U40" i="24" s="1"/>
  <c r="S39" i="24"/>
  <c r="R39" i="24"/>
  <c r="Q39" i="24"/>
  <c r="P39" i="24"/>
  <c r="E39" i="24"/>
  <c r="T39" i="24" s="1"/>
  <c r="S38" i="24"/>
  <c r="R38" i="24"/>
  <c r="Q38" i="24"/>
  <c r="P38" i="24"/>
  <c r="E38" i="24"/>
  <c r="U38" i="24" s="1"/>
  <c r="U37" i="24"/>
  <c r="T37" i="24"/>
  <c r="S37" i="24"/>
  <c r="R37" i="24"/>
  <c r="Q37" i="24"/>
  <c r="P37" i="24"/>
  <c r="E37" i="24"/>
  <c r="O35" i="24"/>
  <c r="N35" i="24"/>
  <c r="M35" i="24"/>
  <c r="L35" i="24"/>
  <c r="K35" i="24"/>
  <c r="J35" i="24"/>
  <c r="I35" i="24"/>
  <c r="S35" i="24" s="1"/>
  <c r="H35" i="24"/>
  <c r="R35" i="24" s="1"/>
  <c r="G35" i="24"/>
  <c r="F35" i="24"/>
  <c r="C35" i="24"/>
  <c r="E35" i="24" s="1"/>
  <c r="B35" i="24"/>
  <c r="S34" i="24"/>
  <c r="R34" i="24"/>
  <c r="Q34" i="24"/>
  <c r="U34" i="24" s="1"/>
  <c r="P34" i="24"/>
  <c r="E34" i="24"/>
  <c r="T34" i="24" s="1"/>
  <c r="O32" i="24"/>
  <c r="N32" i="24"/>
  <c r="M32" i="24"/>
  <c r="L32" i="24"/>
  <c r="K32" i="24"/>
  <c r="J32" i="24"/>
  <c r="I32" i="24"/>
  <c r="S32" i="24" s="1"/>
  <c r="H32" i="24"/>
  <c r="R32" i="24" s="1"/>
  <c r="G32" i="24"/>
  <c r="F32" i="24"/>
  <c r="C32" i="24"/>
  <c r="B32" i="24"/>
  <c r="T31" i="24"/>
  <c r="S31" i="24"/>
  <c r="R31" i="24"/>
  <c r="Q31" i="24"/>
  <c r="U31" i="24" s="1"/>
  <c r="P31" i="24"/>
  <c r="E31" i="24"/>
  <c r="T30" i="24"/>
  <c r="S30" i="24"/>
  <c r="R30" i="24"/>
  <c r="Q30" i="24"/>
  <c r="P30" i="24"/>
  <c r="E30" i="24"/>
  <c r="U30" i="24" s="1"/>
  <c r="S29" i="24"/>
  <c r="R29" i="24"/>
  <c r="Q29" i="24"/>
  <c r="P29" i="24"/>
  <c r="E29" i="24"/>
  <c r="U29" i="24" s="1"/>
  <c r="S28" i="24"/>
  <c r="R28" i="24"/>
  <c r="Q28" i="24"/>
  <c r="P28" i="24"/>
  <c r="E28" i="24"/>
  <c r="U28" i="24" s="1"/>
  <c r="O26" i="24"/>
  <c r="N26" i="24"/>
  <c r="M26" i="24"/>
  <c r="L26" i="24"/>
  <c r="K26" i="24"/>
  <c r="J26" i="24"/>
  <c r="I26" i="24"/>
  <c r="S26" i="24" s="1"/>
  <c r="H26" i="24"/>
  <c r="R26" i="24" s="1"/>
  <c r="G26" i="24"/>
  <c r="F26" i="24"/>
  <c r="C26" i="24"/>
  <c r="B26" i="24"/>
  <c r="S25" i="24"/>
  <c r="R25" i="24"/>
  <c r="Q25" i="24"/>
  <c r="P25" i="24"/>
  <c r="E25" i="24"/>
  <c r="U25" i="24" s="1"/>
  <c r="S24" i="24"/>
  <c r="R24" i="24"/>
  <c r="Q24" i="24"/>
  <c r="P24" i="24"/>
  <c r="E24" i="24"/>
  <c r="S23" i="24"/>
  <c r="R23" i="24"/>
  <c r="Q23" i="24"/>
  <c r="P23" i="24"/>
  <c r="E23" i="24"/>
  <c r="S22" i="24"/>
  <c r="R22" i="24"/>
  <c r="Q22" i="24"/>
  <c r="P22" i="24"/>
  <c r="E22" i="24"/>
  <c r="T22" i="24" s="1"/>
  <c r="U21" i="24"/>
  <c r="S21" i="24"/>
  <c r="R21" i="24"/>
  <c r="Q21" i="24"/>
  <c r="P21" i="24"/>
  <c r="E21" i="24"/>
  <c r="T21" i="24" s="1"/>
  <c r="U20" i="24"/>
  <c r="T20" i="24"/>
  <c r="S20" i="24"/>
  <c r="R20" i="24"/>
  <c r="Q20" i="24"/>
  <c r="P20" i="24"/>
  <c r="E20" i="24"/>
  <c r="S19" i="24"/>
  <c r="R19" i="24"/>
  <c r="Q19" i="24"/>
  <c r="P19" i="24"/>
  <c r="E19" i="24"/>
  <c r="O17" i="24"/>
  <c r="N17" i="24"/>
  <c r="M17" i="24"/>
  <c r="L17" i="24"/>
  <c r="K17" i="24"/>
  <c r="J17" i="24"/>
  <c r="I17" i="24"/>
  <c r="S17" i="24" s="1"/>
  <c r="H17" i="24"/>
  <c r="R17" i="24" s="1"/>
  <c r="G17" i="24"/>
  <c r="F17" i="24"/>
  <c r="C17" i="24"/>
  <c r="B17" i="24"/>
  <c r="E17" i="24" s="1"/>
  <c r="S16" i="24"/>
  <c r="R16" i="24"/>
  <c r="Q16" i="24"/>
  <c r="P16" i="24"/>
  <c r="E16" i="24"/>
  <c r="S15" i="24"/>
  <c r="R15" i="24"/>
  <c r="Q15" i="24"/>
  <c r="P15" i="24"/>
  <c r="E15" i="24"/>
  <c r="U15" i="24" s="1"/>
  <c r="S14" i="24"/>
  <c r="R14" i="24"/>
  <c r="Q14" i="24"/>
  <c r="P14" i="24"/>
  <c r="E14" i="24"/>
  <c r="U14" i="24" s="1"/>
  <c r="S13" i="24"/>
  <c r="R13" i="24"/>
  <c r="Q13" i="24"/>
  <c r="P13" i="24"/>
  <c r="E13" i="24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T11" i="24" s="1"/>
  <c r="U10" i="24"/>
  <c r="T10" i="24"/>
  <c r="S10" i="24"/>
  <c r="R10" i="24"/>
  <c r="Q10" i="24"/>
  <c r="P10" i="24"/>
  <c r="E10" i="24"/>
  <c r="U9" i="24"/>
  <c r="T9" i="24"/>
  <c r="S9" i="24"/>
  <c r="R9" i="24"/>
  <c r="Q9" i="24"/>
  <c r="P9" i="24"/>
  <c r="E9" i="24"/>
  <c r="S96" i="23"/>
  <c r="R96" i="23"/>
  <c r="Q96" i="23"/>
  <c r="P96" i="23"/>
  <c r="E96" i="23"/>
  <c r="S95" i="23"/>
  <c r="R95" i="23"/>
  <c r="Q95" i="23"/>
  <c r="P95" i="23"/>
  <c r="E95" i="23"/>
  <c r="U95" i="23" s="1"/>
  <c r="S94" i="23"/>
  <c r="R94" i="23"/>
  <c r="Q94" i="23"/>
  <c r="P94" i="23"/>
  <c r="E94" i="23"/>
  <c r="U94" i="23" s="1"/>
  <c r="S93" i="23"/>
  <c r="R93" i="23"/>
  <c r="Q93" i="23"/>
  <c r="P93" i="23"/>
  <c r="E93" i="23"/>
  <c r="S92" i="23"/>
  <c r="R92" i="23"/>
  <c r="Q92" i="23"/>
  <c r="P92" i="23"/>
  <c r="E92" i="23"/>
  <c r="U92" i="23" s="1"/>
  <c r="U91" i="23"/>
  <c r="S91" i="23"/>
  <c r="R91" i="23"/>
  <c r="Q91" i="23"/>
  <c r="P91" i="23"/>
  <c r="E91" i="23"/>
  <c r="T91" i="23" s="1"/>
  <c r="U90" i="23"/>
  <c r="S90" i="23"/>
  <c r="R90" i="23"/>
  <c r="Q90" i="23"/>
  <c r="P90" i="23"/>
  <c r="E90" i="23"/>
  <c r="T90" i="23" s="1"/>
  <c r="S89" i="23"/>
  <c r="R89" i="23"/>
  <c r="Q89" i="23"/>
  <c r="P89" i="23"/>
  <c r="E89" i="23"/>
  <c r="T88" i="23"/>
  <c r="S88" i="23"/>
  <c r="R88" i="23"/>
  <c r="Q88" i="23"/>
  <c r="P88" i="23"/>
  <c r="E88" i="23"/>
  <c r="U88" i="23" s="1"/>
  <c r="O75" i="23"/>
  <c r="N75" i="23"/>
  <c r="M75" i="23"/>
  <c r="L75" i="23"/>
  <c r="K75" i="23"/>
  <c r="J75" i="23"/>
  <c r="I75" i="23"/>
  <c r="H75" i="23"/>
  <c r="G75" i="23"/>
  <c r="F75" i="23"/>
  <c r="C75" i="23"/>
  <c r="B75" i="23"/>
  <c r="O74" i="23"/>
  <c r="N74" i="23"/>
  <c r="M74" i="23"/>
  <c r="L74" i="23"/>
  <c r="K74" i="23"/>
  <c r="J74" i="23"/>
  <c r="I74" i="23"/>
  <c r="H74" i="23"/>
  <c r="R74" i="23" s="1"/>
  <c r="G74" i="23"/>
  <c r="F74" i="23"/>
  <c r="C74" i="23"/>
  <c r="E74" i="23" s="1"/>
  <c r="B74" i="23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C73" i="23"/>
  <c r="B73" i="23"/>
  <c r="T72" i="23"/>
  <c r="S72" i="23"/>
  <c r="R72" i="23"/>
  <c r="Q72" i="23"/>
  <c r="P72" i="23"/>
  <c r="E72" i="23"/>
  <c r="S71" i="23"/>
  <c r="R71" i="23"/>
  <c r="Q71" i="23"/>
  <c r="P71" i="23"/>
  <c r="E71" i="23"/>
  <c r="T71" i="23" s="1"/>
  <c r="O69" i="23"/>
  <c r="N69" i="23"/>
  <c r="M69" i="23"/>
  <c r="L69" i="23"/>
  <c r="K69" i="23"/>
  <c r="J69" i="23"/>
  <c r="I69" i="23"/>
  <c r="H69" i="23"/>
  <c r="G69" i="23"/>
  <c r="F69" i="23"/>
  <c r="C69" i="23"/>
  <c r="B69" i="23"/>
  <c r="O68" i="23"/>
  <c r="N68" i="23"/>
  <c r="M68" i="23"/>
  <c r="L68" i="23"/>
  <c r="K68" i="23"/>
  <c r="J68" i="23"/>
  <c r="I68" i="23"/>
  <c r="S68" i="23" s="1"/>
  <c r="H68" i="23"/>
  <c r="R68" i="23" s="1"/>
  <c r="G68" i="23"/>
  <c r="F68" i="23"/>
  <c r="C68" i="23"/>
  <c r="B68" i="23"/>
  <c r="U67" i="23"/>
  <c r="T67" i="23"/>
  <c r="S67" i="23"/>
  <c r="R67" i="23"/>
  <c r="Q67" i="23"/>
  <c r="P67" i="23"/>
  <c r="E67" i="23"/>
  <c r="S66" i="23"/>
  <c r="R66" i="23"/>
  <c r="Q66" i="23"/>
  <c r="P66" i="23"/>
  <c r="E66" i="23"/>
  <c r="U66" i="23" s="1"/>
  <c r="T65" i="23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S63" i="23"/>
  <c r="R63" i="23"/>
  <c r="Q63" i="23"/>
  <c r="P63" i="23"/>
  <c r="E63" i="23"/>
  <c r="O61" i="23"/>
  <c r="N61" i="23"/>
  <c r="M61" i="23"/>
  <c r="L61" i="23"/>
  <c r="K61" i="23"/>
  <c r="J61" i="23"/>
  <c r="I61" i="23"/>
  <c r="H61" i="23"/>
  <c r="C61" i="23"/>
  <c r="B61" i="23"/>
  <c r="S60" i="23"/>
  <c r="R60" i="23"/>
  <c r="Q60" i="23"/>
  <c r="P60" i="23"/>
  <c r="E60" i="23"/>
  <c r="U60" i="23" s="1"/>
  <c r="U59" i="23"/>
  <c r="S59" i="23"/>
  <c r="R59" i="23"/>
  <c r="Q59" i="23"/>
  <c r="P59" i="23"/>
  <c r="E59" i="23"/>
  <c r="T59" i="23" s="1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O55" i="23"/>
  <c r="N55" i="23"/>
  <c r="M55" i="23"/>
  <c r="L55" i="23"/>
  <c r="K55" i="23"/>
  <c r="J55" i="23"/>
  <c r="I55" i="23"/>
  <c r="H55" i="23"/>
  <c r="R55" i="23" s="1"/>
  <c r="G55" i="23"/>
  <c r="F55" i="23"/>
  <c r="C55" i="23"/>
  <c r="E55" i="23" s="1"/>
  <c r="B55" i="23"/>
  <c r="S54" i="23"/>
  <c r="R54" i="23"/>
  <c r="Q54" i="23"/>
  <c r="P54" i="23"/>
  <c r="E54" i="23"/>
  <c r="U54" i="23" s="1"/>
  <c r="S53" i="23"/>
  <c r="R53" i="23"/>
  <c r="Q53" i="23"/>
  <c r="P53" i="23"/>
  <c r="E53" i="23"/>
  <c r="S52" i="23"/>
  <c r="R52" i="23"/>
  <c r="Q52" i="23"/>
  <c r="P52" i="23"/>
  <c r="E52" i="23"/>
  <c r="U52" i="23" s="1"/>
  <c r="S51" i="23"/>
  <c r="R51" i="23"/>
  <c r="Q51" i="23"/>
  <c r="P51" i="23"/>
  <c r="E51" i="23"/>
  <c r="U51" i="23" s="1"/>
  <c r="S50" i="23"/>
  <c r="R50" i="23"/>
  <c r="Q50" i="23"/>
  <c r="P50" i="23"/>
  <c r="E50" i="23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T48" i="23" s="1"/>
  <c r="U47" i="23"/>
  <c r="S47" i="23"/>
  <c r="R47" i="23"/>
  <c r="Q47" i="23"/>
  <c r="P47" i="23"/>
  <c r="E47" i="23"/>
  <c r="T47" i="23" s="1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P44" i="23"/>
  <c r="E44" i="23"/>
  <c r="U44" i="23" s="1"/>
  <c r="S42" i="23"/>
  <c r="O42" i="23"/>
  <c r="N42" i="23"/>
  <c r="M42" i="23"/>
  <c r="L42" i="23"/>
  <c r="K42" i="23"/>
  <c r="J42" i="23"/>
  <c r="I42" i="23"/>
  <c r="H42" i="23"/>
  <c r="R42" i="23" s="1"/>
  <c r="G42" i="23"/>
  <c r="F42" i="23"/>
  <c r="C42" i="23"/>
  <c r="B42" i="23"/>
  <c r="E42" i="23" s="1"/>
  <c r="S41" i="23"/>
  <c r="R41" i="23"/>
  <c r="Q41" i="23"/>
  <c r="P41" i="23"/>
  <c r="E41" i="23"/>
  <c r="U41" i="23" s="1"/>
  <c r="S40" i="23"/>
  <c r="R40" i="23"/>
  <c r="Q40" i="23"/>
  <c r="P40" i="23"/>
  <c r="E40" i="23"/>
  <c r="U40" i="23" s="1"/>
  <c r="S39" i="23"/>
  <c r="R39" i="23"/>
  <c r="Q39" i="23"/>
  <c r="P39" i="23"/>
  <c r="E39" i="23"/>
  <c r="U38" i="23"/>
  <c r="S38" i="23"/>
  <c r="R38" i="23"/>
  <c r="Q38" i="23"/>
  <c r="P38" i="23"/>
  <c r="E38" i="23"/>
  <c r="T38" i="23" s="1"/>
  <c r="U37" i="23"/>
  <c r="S37" i="23"/>
  <c r="R37" i="23"/>
  <c r="Q37" i="23"/>
  <c r="P37" i="23"/>
  <c r="E37" i="23"/>
  <c r="T37" i="23" s="1"/>
  <c r="R35" i="23"/>
  <c r="O35" i="23"/>
  <c r="N35" i="23"/>
  <c r="M35" i="23"/>
  <c r="L35" i="23"/>
  <c r="K35" i="23"/>
  <c r="J35" i="23"/>
  <c r="I35" i="23"/>
  <c r="S35" i="23" s="1"/>
  <c r="H35" i="23"/>
  <c r="G35" i="23"/>
  <c r="F35" i="23"/>
  <c r="C35" i="23"/>
  <c r="B35" i="23"/>
  <c r="S34" i="23"/>
  <c r="R34" i="23"/>
  <c r="Q34" i="23"/>
  <c r="P34" i="23"/>
  <c r="E34" i="23"/>
  <c r="O32" i="23"/>
  <c r="N32" i="23"/>
  <c r="M32" i="23"/>
  <c r="L32" i="23"/>
  <c r="K32" i="23"/>
  <c r="J32" i="23"/>
  <c r="I32" i="23"/>
  <c r="S32" i="23" s="1"/>
  <c r="H32" i="23"/>
  <c r="G32" i="23"/>
  <c r="F32" i="23"/>
  <c r="C32" i="23"/>
  <c r="B32" i="23"/>
  <c r="E32" i="23" s="1"/>
  <c r="S31" i="23"/>
  <c r="R31" i="23"/>
  <c r="Q31" i="23"/>
  <c r="P31" i="23"/>
  <c r="E31" i="23"/>
  <c r="T31" i="23" s="1"/>
  <c r="S30" i="23"/>
  <c r="R30" i="23"/>
  <c r="Q30" i="23"/>
  <c r="P30" i="23"/>
  <c r="E30" i="23"/>
  <c r="U29" i="23"/>
  <c r="S29" i="23"/>
  <c r="R29" i="23"/>
  <c r="Q29" i="23"/>
  <c r="P29" i="23"/>
  <c r="E29" i="23"/>
  <c r="T29" i="23" s="1"/>
  <c r="S28" i="23"/>
  <c r="R28" i="23"/>
  <c r="Q28" i="23"/>
  <c r="P28" i="23"/>
  <c r="E28" i="23"/>
  <c r="U28" i="23" s="1"/>
  <c r="O26" i="23"/>
  <c r="N26" i="23"/>
  <c r="M26" i="23"/>
  <c r="L26" i="23"/>
  <c r="K26" i="23"/>
  <c r="J26" i="23"/>
  <c r="I26" i="23"/>
  <c r="S26" i="23" s="1"/>
  <c r="H26" i="23"/>
  <c r="R26" i="23" s="1"/>
  <c r="G26" i="23"/>
  <c r="F26" i="23"/>
  <c r="C26" i="23"/>
  <c r="B26" i="23"/>
  <c r="S25" i="23"/>
  <c r="R25" i="23"/>
  <c r="Q25" i="23"/>
  <c r="P25" i="23"/>
  <c r="E25" i="23"/>
  <c r="S24" i="23"/>
  <c r="R24" i="23"/>
  <c r="Q24" i="23"/>
  <c r="P24" i="23"/>
  <c r="E24" i="23"/>
  <c r="U24" i="23" s="1"/>
  <c r="S23" i="23"/>
  <c r="R23" i="23"/>
  <c r="Q23" i="23"/>
  <c r="P23" i="23"/>
  <c r="E23" i="23"/>
  <c r="T23" i="23" s="1"/>
  <c r="S22" i="23"/>
  <c r="R22" i="23"/>
  <c r="Q22" i="23"/>
  <c r="P22" i="23"/>
  <c r="E22" i="23"/>
  <c r="T21" i="23"/>
  <c r="S21" i="23"/>
  <c r="R21" i="23"/>
  <c r="Q21" i="23"/>
  <c r="P21" i="23"/>
  <c r="E21" i="23"/>
  <c r="U21" i="23" s="1"/>
  <c r="U20" i="23"/>
  <c r="S20" i="23"/>
  <c r="R20" i="23"/>
  <c r="Q20" i="23"/>
  <c r="P20" i="23"/>
  <c r="E20" i="23"/>
  <c r="T20" i="23" s="1"/>
  <c r="S19" i="23"/>
  <c r="R19" i="23"/>
  <c r="Q19" i="23"/>
  <c r="P19" i="23"/>
  <c r="E19" i="23"/>
  <c r="T19" i="23" s="1"/>
  <c r="O17" i="23"/>
  <c r="N17" i="23"/>
  <c r="M17" i="23"/>
  <c r="L17" i="23"/>
  <c r="K17" i="23"/>
  <c r="J17" i="23"/>
  <c r="I17" i="23"/>
  <c r="H17" i="23"/>
  <c r="R17" i="23" s="1"/>
  <c r="G17" i="23"/>
  <c r="F17" i="23"/>
  <c r="C17" i="23"/>
  <c r="B17" i="23"/>
  <c r="S16" i="23"/>
  <c r="R16" i="23"/>
  <c r="Q16" i="23"/>
  <c r="P16" i="23"/>
  <c r="E16" i="23"/>
  <c r="U16" i="23" s="1"/>
  <c r="U15" i="23"/>
  <c r="S15" i="23"/>
  <c r="R15" i="23"/>
  <c r="Q15" i="23"/>
  <c r="P15" i="23"/>
  <c r="E15" i="23"/>
  <c r="T15" i="23" s="1"/>
  <c r="S14" i="23"/>
  <c r="R14" i="23"/>
  <c r="Q14" i="23"/>
  <c r="P14" i="23"/>
  <c r="E14" i="23"/>
  <c r="S13" i="23"/>
  <c r="R13" i="23"/>
  <c r="Q13" i="23"/>
  <c r="P13" i="23"/>
  <c r="E13" i="23"/>
  <c r="U13" i="23" s="1"/>
  <c r="S12" i="23"/>
  <c r="R12" i="23"/>
  <c r="Q12" i="23"/>
  <c r="P12" i="23"/>
  <c r="E12" i="23"/>
  <c r="S11" i="23"/>
  <c r="R11" i="23"/>
  <c r="Q11" i="23"/>
  <c r="P11" i="23"/>
  <c r="E11" i="23"/>
  <c r="U10" i="23"/>
  <c r="S10" i="23"/>
  <c r="R10" i="23"/>
  <c r="Q10" i="23"/>
  <c r="P10" i="23"/>
  <c r="E10" i="23"/>
  <c r="T10" i="23" s="1"/>
  <c r="U9" i="23"/>
  <c r="S9" i="23"/>
  <c r="R9" i="23"/>
  <c r="Q9" i="23"/>
  <c r="P9" i="23"/>
  <c r="E9" i="23"/>
  <c r="T9" i="23" s="1"/>
  <c r="S96" i="22"/>
  <c r="R96" i="22"/>
  <c r="Q96" i="22"/>
  <c r="P96" i="22"/>
  <c r="E96" i="22"/>
  <c r="U96" i="22" s="1"/>
  <c r="S95" i="22"/>
  <c r="R95" i="22"/>
  <c r="Q95" i="22"/>
  <c r="P95" i="22"/>
  <c r="E95" i="22"/>
  <c r="T94" i="22"/>
  <c r="S94" i="22"/>
  <c r="R94" i="22"/>
  <c r="Q94" i="22"/>
  <c r="P94" i="22"/>
  <c r="E94" i="22"/>
  <c r="U94" i="22" s="1"/>
  <c r="S93" i="22"/>
  <c r="R93" i="22"/>
  <c r="Q93" i="22"/>
  <c r="P93" i="22"/>
  <c r="E93" i="22"/>
  <c r="U93" i="22" s="1"/>
  <c r="S92" i="22"/>
  <c r="R92" i="22"/>
  <c r="Q92" i="22"/>
  <c r="P92" i="22"/>
  <c r="E92" i="22"/>
  <c r="S91" i="22"/>
  <c r="R91" i="22"/>
  <c r="Q91" i="22"/>
  <c r="P91" i="22"/>
  <c r="E91" i="22"/>
  <c r="U90" i="22"/>
  <c r="T90" i="22"/>
  <c r="S90" i="22"/>
  <c r="R90" i="22"/>
  <c r="Q90" i="22"/>
  <c r="P90" i="22"/>
  <c r="E90" i="22"/>
  <c r="S89" i="22"/>
  <c r="R89" i="22"/>
  <c r="Q89" i="22"/>
  <c r="P89" i="22"/>
  <c r="E89" i="22"/>
  <c r="S88" i="22"/>
  <c r="R88" i="22"/>
  <c r="Q88" i="22"/>
  <c r="P88" i="22"/>
  <c r="E88" i="22"/>
  <c r="T88" i="22" s="1"/>
  <c r="O75" i="22"/>
  <c r="N75" i="22"/>
  <c r="M75" i="22"/>
  <c r="L75" i="22"/>
  <c r="K75" i="22"/>
  <c r="J75" i="22"/>
  <c r="I75" i="22"/>
  <c r="H75" i="22"/>
  <c r="G75" i="22"/>
  <c r="F75" i="22"/>
  <c r="C75" i="22"/>
  <c r="B75" i="22"/>
  <c r="O74" i="22"/>
  <c r="N74" i="22"/>
  <c r="M74" i="22"/>
  <c r="L74" i="22"/>
  <c r="K74" i="22"/>
  <c r="J74" i="22"/>
  <c r="I74" i="22"/>
  <c r="H74" i="22"/>
  <c r="R74" i="22" s="1"/>
  <c r="G74" i="22"/>
  <c r="F74" i="22"/>
  <c r="C74" i="22"/>
  <c r="B74" i="22"/>
  <c r="E74" i="22" s="1"/>
  <c r="O73" i="22"/>
  <c r="N73" i="22"/>
  <c r="M73" i="22"/>
  <c r="L73" i="22"/>
  <c r="K73" i="22"/>
  <c r="J73" i="22"/>
  <c r="I73" i="22"/>
  <c r="H73" i="22"/>
  <c r="R73" i="22" s="1"/>
  <c r="G73" i="22"/>
  <c r="F73" i="22"/>
  <c r="C73" i="22"/>
  <c r="B73" i="22"/>
  <c r="E73" i="22" s="1"/>
  <c r="S72" i="22"/>
  <c r="R72" i="22"/>
  <c r="Q72" i="22"/>
  <c r="P72" i="22"/>
  <c r="E72" i="22"/>
  <c r="T72" i="22" s="1"/>
  <c r="S71" i="22"/>
  <c r="R71" i="22"/>
  <c r="Q71" i="22"/>
  <c r="P71" i="22"/>
  <c r="E71" i="22"/>
  <c r="O69" i="22"/>
  <c r="N69" i="22"/>
  <c r="M69" i="22"/>
  <c r="L69" i="22"/>
  <c r="K69" i="22"/>
  <c r="J69" i="22"/>
  <c r="I69" i="22"/>
  <c r="H69" i="22"/>
  <c r="G69" i="22"/>
  <c r="F69" i="22"/>
  <c r="C69" i="22"/>
  <c r="B69" i="22"/>
  <c r="O68" i="22"/>
  <c r="N68" i="22"/>
  <c r="M68" i="22"/>
  <c r="L68" i="22"/>
  <c r="K68" i="22"/>
  <c r="J68" i="22"/>
  <c r="I68" i="22"/>
  <c r="H68" i="22"/>
  <c r="P68" i="22" s="1"/>
  <c r="G68" i="22"/>
  <c r="F68" i="22"/>
  <c r="C68" i="22"/>
  <c r="B68" i="22"/>
  <c r="S67" i="22"/>
  <c r="R67" i="22"/>
  <c r="Q67" i="22"/>
  <c r="P67" i="22"/>
  <c r="E67" i="22"/>
  <c r="T67" i="22" s="1"/>
  <c r="T66" i="22"/>
  <c r="S66" i="22"/>
  <c r="R66" i="22"/>
  <c r="Q66" i="22"/>
  <c r="P66" i="22"/>
  <c r="E66" i="22"/>
  <c r="U66" i="22" s="1"/>
  <c r="S65" i="22"/>
  <c r="R65" i="22"/>
  <c r="Q65" i="22"/>
  <c r="P65" i="22"/>
  <c r="E65" i="22"/>
  <c r="S64" i="22"/>
  <c r="R64" i="22"/>
  <c r="Q64" i="22"/>
  <c r="P64" i="22"/>
  <c r="E64" i="22"/>
  <c r="U64" i="22" s="1"/>
  <c r="S63" i="22"/>
  <c r="R63" i="22"/>
  <c r="Q63" i="22"/>
  <c r="P63" i="22"/>
  <c r="E63" i="22"/>
  <c r="O61" i="22"/>
  <c r="N61" i="22"/>
  <c r="M61" i="22"/>
  <c r="L61" i="22"/>
  <c r="K61" i="22"/>
  <c r="J61" i="22"/>
  <c r="I61" i="22"/>
  <c r="S61" i="22" s="1"/>
  <c r="H61" i="22"/>
  <c r="R61" i="22" s="1"/>
  <c r="C61" i="22"/>
  <c r="B61" i="22"/>
  <c r="U60" i="22"/>
  <c r="S60" i="22"/>
  <c r="R60" i="22"/>
  <c r="Q60" i="22"/>
  <c r="P60" i="22"/>
  <c r="E60" i="22"/>
  <c r="T60" i="22" s="1"/>
  <c r="S59" i="22"/>
  <c r="R59" i="22"/>
  <c r="Q59" i="22"/>
  <c r="P59" i="22"/>
  <c r="E59" i="22"/>
  <c r="U59" i="22" s="1"/>
  <c r="T58" i="22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O55" i="22"/>
  <c r="N55" i="22"/>
  <c r="M55" i="22"/>
  <c r="L55" i="22"/>
  <c r="K55" i="22"/>
  <c r="J55" i="22"/>
  <c r="I55" i="22"/>
  <c r="H55" i="22"/>
  <c r="G55" i="22"/>
  <c r="F55" i="22"/>
  <c r="C55" i="22"/>
  <c r="B55" i="22"/>
  <c r="S54" i="22"/>
  <c r="R54" i="22"/>
  <c r="Q54" i="22"/>
  <c r="P54" i="22"/>
  <c r="E54" i="22"/>
  <c r="U54" i="22" s="1"/>
  <c r="S53" i="22"/>
  <c r="R53" i="22"/>
  <c r="Q53" i="22"/>
  <c r="P53" i="22"/>
  <c r="E53" i="22"/>
  <c r="U53" i="22" s="1"/>
  <c r="S52" i="22"/>
  <c r="R52" i="22"/>
  <c r="Q52" i="22"/>
  <c r="P52" i="22"/>
  <c r="E52" i="22"/>
  <c r="S51" i="22"/>
  <c r="R51" i="22"/>
  <c r="Q51" i="22"/>
  <c r="P51" i="22"/>
  <c r="E51" i="22"/>
  <c r="U51" i="22" s="1"/>
  <c r="S50" i="22"/>
  <c r="R50" i="22"/>
  <c r="Q50" i="22"/>
  <c r="P50" i="22"/>
  <c r="E50" i="22"/>
  <c r="T50" i="22" s="1"/>
  <c r="S49" i="22"/>
  <c r="R49" i="22"/>
  <c r="Q49" i="22"/>
  <c r="P49" i="22"/>
  <c r="E49" i="22"/>
  <c r="U49" i="22" s="1"/>
  <c r="S48" i="22"/>
  <c r="R48" i="22"/>
  <c r="Q48" i="22"/>
  <c r="P48" i="22"/>
  <c r="E48" i="22"/>
  <c r="T48" i="22" s="1"/>
  <c r="S47" i="22"/>
  <c r="R47" i="22"/>
  <c r="Q47" i="22"/>
  <c r="P47" i="22"/>
  <c r="E47" i="22"/>
  <c r="T47" i="22" s="1"/>
  <c r="S46" i="22"/>
  <c r="R46" i="22"/>
  <c r="Q46" i="22"/>
  <c r="P46" i="22"/>
  <c r="E46" i="22"/>
  <c r="S45" i="22"/>
  <c r="R45" i="22"/>
  <c r="Q45" i="22"/>
  <c r="P45" i="22"/>
  <c r="E45" i="22"/>
  <c r="S44" i="22"/>
  <c r="R44" i="22"/>
  <c r="Q44" i="22"/>
  <c r="P44" i="22"/>
  <c r="E44" i="22"/>
  <c r="T44" i="22" s="1"/>
  <c r="O42" i="22"/>
  <c r="N42" i="22"/>
  <c r="M42" i="22"/>
  <c r="L42" i="22"/>
  <c r="K42" i="22"/>
  <c r="J42" i="22"/>
  <c r="R42" i="22" s="1"/>
  <c r="I42" i="22"/>
  <c r="S42" i="22" s="1"/>
  <c r="H42" i="22"/>
  <c r="G42" i="22"/>
  <c r="F42" i="22"/>
  <c r="C42" i="22"/>
  <c r="B42" i="22"/>
  <c r="T41" i="22"/>
  <c r="S41" i="22"/>
  <c r="R41" i="22"/>
  <c r="Q41" i="22"/>
  <c r="P41" i="22"/>
  <c r="E41" i="22"/>
  <c r="U41" i="22" s="1"/>
  <c r="S40" i="22"/>
  <c r="R40" i="22"/>
  <c r="Q40" i="22"/>
  <c r="P40" i="22"/>
  <c r="E40" i="22"/>
  <c r="U40" i="22" s="1"/>
  <c r="S39" i="22"/>
  <c r="R39" i="22"/>
  <c r="Q39" i="22"/>
  <c r="P39" i="22"/>
  <c r="E39" i="22"/>
  <c r="T39" i="22" s="1"/>
  <c r="S38" i="22"/>
  <c r="R38" i="22"/>
  <c r="Q38" i="22"/>
  <c r="P38" i="22"/>
  <c r="E38" i="22"/>
  <c r="S37" i="22"/>
  <c r="R37" i="22"/>
  <c r="Q37" i="22"/>
  <c r="P37" i="22"/>
  <c r="E37" i="22"/>
  <c r="O35" i="22"/>
  <c r="N35" i="22"/>
  <c r="M35" i="22"/>
  <c r="L35" i="22"/>
  <c r="K35" i="22"/>
  <c r="J35" i="22"/>
  <c r="I35" i="22"/>
  <c r="Q35" i="22" s="1"/>
  <c r="H35" i="22"/>
  <c r="P35" i="22" s="1"/>
  <c r="G35" i="22"/>
  <c r="F35" i="22"/>
  <c r="C35" i="22"/>
  <c r="B35" i="22"/>
  <c r="E35" i="22" s="1"/>
  <c r="S34" i="22"/>
  <c r="R34" i="22"/>
  <c r="Q34" i="22"/>
  <c r="P34" i="22"/>
  <c r="E34" i="22"/>
  <c r="T34" i="22" s="1"/>
  <c r="S32" i="22"/>
  <c r="O32" i="22"/>
  <c r="N32" i="22"/>
  <c r="M32" i="22"/>
  <c r="L32" i="22"/>
  <c r="K32" i="22"/>
  <c r="J32" i="22"/>
  <c r="I32" i="22"/>
  <c r="H32" i="22"/>
  <c r="G32" i="22"/>
  <c r="F32" i="22"/>
  <c r="C32" i="22"/>
  <c r="B32" i="22"/>
  <c r="S31" i="22"/>
  <c r="R31" i="22"/>
  <c r="Q31" i="22"/>
  <c r="P31" i="22"/>
  <c r="E31" i="22"/>
  <c r="T31" i="22" s="1"/>
  <c r="S30" i="22"/>
  <c r="R30" i="22"/>
  <c r="Q30" i="22"/>
  <c r="P30" i="22"/>
  <c r="E30" i="22"/>
  <c r="T29" i="22"/>
  <c r="S29" i="22"/>
  <c r="R29" i="22"/>
  <c r="Q29" i="22"/>
  <c r="P29" i="22"/>
  <c r="E29" i="22"/>
  <c r="U29" i="22" s="1"/>
  <c r="S28" i="22"/>
  <c r="R28" i="22"/>
  <c r="Q28" i="22"/>
  <c r="P28" i="22"/>
  <c r="E28" i="22"/>
  <c r="O26" i="22"/>
  <c r="N26" i="22"/>
  <c r="M26" i="22"/>
  <c r="L26" i="22"/>
  <c r="K26" i="22"/>
  <c r="J26" i="22"/>
  <c r="I26" i="22"/>
  <c r="S26" i="22" s="1"/>
  <c r="H26" i="22"/>
  <c r="R26" i="22" s="1"/>
  <c r="G26" i="22"/>
  <c r="F26" i="22"/>
  <c r="C26" i="22"/>
  <c r="E26" i="22" s="1"/>
  <c r="B26" i="22"/>
  <c r="S25" i="22"/>
  <c r="R25" i="22"/>
  <c r="Q25" i="22"/>
  <c r="P25" i="22"/>
  <c r="E25" i="22"/>
  <c r="U25" i="22" s="1"/>
  <c r="S24" i="22"/>
  <c r="R24" i="22"/>
  <c r="Q24" i="22"/>
  <c r="P24" i="22"/>
  <c r="E24" i="22"/>
  <c r="U24" i="22" s="1"/>
  <c r="S23" i="22"/>
  <c r="R23" i="22"/>
  <c r="Q23" i="22"/>
  <c r="P23" i="22"/>
  <c r="E23" i="22"/>
  <c r="U23" i="22" s="1"/>
  <c r="U22" i="22"/>
  <c r="S22" i="22"/>
  <c r="R22" i="22"/>
  <c r="Q22" i="22"/>
  <c r="P22" i="22"/>
  <c r="E22" i="22"/>
  <c r="T22" i="22" s="1"/>
  <c r="S21" i="22"/>
  <c r="R21" i="22"/>
  <c r="Q21" i="22"/>
  <c r="P21" i="22"/>
  <c r="E21" i="22"/>
  <c r="S20" i="22"/>
  <c r="R20" i="22"/>
  <c r="Q20" i="22"/>
  <c r="P20" i="22"/>
  <c r="E20" i="22"/>
  <c r="T20" i="22" s="1"/>
  <c r="S19" i="22"/>
  <c r="R19" i="22"/>
  <c r="Q19" i="22"/>
  <c r="P19" i="22"/>
  <c r="E19" i="22"/>
  <c r="T19" i="22" s="1"/>
  <c r="R17" i="22"/>
  <c r="O17" i="22"/>
  <c r="N17" i="22"/>
  <c r="M17" i="22"/>
  <c r="L17" i="22"/>
  <c r="K17" i="22"/>
  <c r="S17" i="22" s="1"/>
  <c r="J17" i="22"/>
  <c r="I17" i="22"/>
  <c r="H17" i="22"/>
  <c r="G17" i="22"/>
  <c r="F17" i="22"/>
  <c r="C17" i="22"/>
  <c r="E17" i="22" s="1"/>
  <c r="B17" i="22"/>
  <c r="U16" i="22"/>
  <c r="S16" i="22"/>
  <c r="R16" i="22"/>
  <c r="Q16" i="22"/>
  <c r="P16" i="22"/>
  <c r="E16" i="22"/>
  <c r="T16" i="22" s="1"/>
  <c r="S15" i="22"/>
  <c r="R15" i="22"/>
  <c r="Q15" i="22"/>
  <c r="P15" i="22"/>
  <c r="E15" i="22"/>
  <c r="U14" i="22"/>
  <c r="S14" i="22"/>
  <c r="R14" i="22"/>
  <c r="Q14" i="22"/>
  <c r="P14" i="22"/>
  <c r="T14" i="22" s="1"/>
  <c r="E14" i="22"/>
  <c r="S13" i="22"/>
  <c r="R13" i="22"/>
  <c r="Q13" i="22"/>
  <c r="P13" i="22"/>
  <c r="E13" i="22"/>
  <c r="U13" i="22" s="1"/>
  <c r="S12" i="22"/>
  <c r="R12" i="22"/>
  <c r="Q12" i="22"/>
  <c r="P12" i="22"/>
  <c r="E12" i="22"/>
  <c r="U12" i="22" s="1"/>
  <c r="U11" i="22"/>
  <c r="S11" i="22"/>
  <c r="R11" i="22"/>
  <c r="Q11" i="22"/>
  <c r="P11" i="22"/>
  <c r="E11" i="22"/>
  <c r="T11" i="22" s="1"/>
  <c r="S10" i="22"/>
  <c r="R10" i="22"/>
  <c r="Q10" i="22"/>
  <c r="P10" i="22"/>
  <c r="E10" i="22"/>
  <c r="S9" i="22"/>
  <c r="R9" i="22"/>
  <c r="Q9" i="22"/>
  <c r="P9" i="22"/>
  <c r="E9" i="22"/>
  <c r="U9" i="22" s="1"/>
  <c r="S96" i="21"/>
  <c r="R96" i="21"/>
  <c r="Q96" i="21"/>
  <c r="P96" i="21"/>
  <c r="E96" i="21"/>
  <c r="T96" i="21" s="1"/>
  <c r="T95" i="21"/>
  <c r="S95" i="21"/>
  <c r="R95" i="21"/>
  <c r="Q95" i="21"/>
  <c r="P95" i="21"/>
  <c r="E95" i="21"/>
  <c r="U95" i="21" s="1"/>
  <c r="S94" i="21"/>
  <c r="R94" i="21"/>
  <c r="Q94" i="21"/>
  <c r="P94" i="21"/>
  <c r="E94" i="21"/>
  <c r="S93" i="21"/>
  <c r="R93" i="21"/>
  <c r="Q93" i="21"/>
  <c r="P93" i="21"/>
  <c r="E93" i="21"/>
  <c r="S92" i="21"/>
  <c r="R92" i="21"/>
  <c r="Q92" i="21"/>
  <c r="P92" i="21"/>
  <c r="E92" i="21"/>
  <c r="U92" i="21" s="1"/>
  <c r="U91" i="21"/>
  <c r="S91" i="21"/>
  <c r="R91" i="21"/>
  <c r="Q91" i="21"/>
  <c r="P91" i="21"/>
  <c r="E91" i="21"/>
  <c r="T91" i="21" s="1"/>
  <c r="S90" i="21"/>
  <c r="R90" i="21"/>
  <c r="Q90" i="21"/>
  <c r="P90" i="21"/>
  <c r="E90" i="21"/>
  <c r="S89" i="21"/>
  <c r="R89" i="21"/>
  <c r="Q89" i="21"/>
  <c r="P89" i="21"/>
  <c r="E89" i="21"/>
  <c r="T89" i="21" s="1"/>
  <c r="S88" i="21"/>
  <c r="R88" i="21"/>
  <c r="Q88" i="21"/>
  <c r="P88" i="21"/>
  <c r="E88" i="21"/>
  <c r="T88" i="21" s="1"/>
  <c r="O75" i="21"/>
  <c r="N75" i="21"/>
  <c r="M75" i="21"/>
  <c r="L75" i="21"/>
  <c r="K75" i="21"/>
  <c r="J75" i="21"/>
  <c r="I75" i="21"/>
  <c r="H75" i="21"/>
  <c r="G75" i="21"/>
  <c r="F75" i="21"/>
  <c r="C75" i="21"/>
  <c r="B75" i="21"/>
  <c r="S74" i="21"/>
  <c r="O74" i="21"/>
  <c r="N74" i="21"/>
  <c r="M74" i="21"/>
  <c r="L74" i="21"/>
  <c r="K74" i="21"/>
  <c r="J74" i="21"/>
  <c r="I74" i="21"/>
  <c r="H74" i="21"/>
  <c r="G74" i="21"/>
  <c r="F74" i="21"/>
  <c r="C74" i="21"/>
  <c r="B74" i="21"/>
  <c r="O73" i="21"/>
  <c r="N73" i="21"/>
  <c r="M73" i="21"/>
  <c r="L73" i="21"/>
  <c r="K73" i="21"/>
  <c r="J73" i="21"/>
  <c r="I73" i="21"/>
  <c r="H73" i="21"/>
  <c r="G73" i="21"/>
  <c r="F73" i="21"/>
  <c r="C73" i="21"/>
  <c r="E73" i="21" s="1"/>
  <c r="B73" i="21"/>
  <c r="S72" i="21"/>
  <c r="R72" i="21"/>
  <c r="Q72" i="21"/>
  <c r="P72" i="21"/>
  <c r="E72" i="21"/>
  <c r="S71" i="21"/>
  <c r="R71" i="21"/>
  <c r="Q71" i="21"/>
  <c r="P71" i="21"/>
  <c r="E71" i="21"/>
  <c r="O69" i="21"/>
  <c r="N69" i="21"/>
  <c r="M69" i="21"/>
  <c r="L69" i="21"/>
  <c r="K69" i="21"/>
  <c r="J69" i="21"/>
  <c r="I69" i="21"/>
  <c r="H69" i="21"/>
  <c r="G69" i="21"/>
  <c r="F69" i="21"/>
  <c r="C69" i="21"/>
  <c r="B69" i="21"/>
  <c r="O68" i="21"/>
  <c r="N68" i="21"/>
  <c r="M68" i="21"/>
  <c r="L68" i="21"/>
  <c r="K68" i="21"/>
  <c r="J68" i="21"/>
  <c r="I68" i="21"/>
  <c r="H68" i="21"/>
  <c r="R68" i="21" s="1"/>
  <c r="G68" i="21"/>
  <c r="F68" i="21"/>
  <c r="C68" i="21"/>
  <c r="B68" i="21"/>
  <c r="S67" i="21"/>
  <c r="R67" i="21"/>
  <c r="Q67" i="21"/>
  <c r="P67" i="21"/>
  <c r="E67" i="21"/>
  <c r="S66" i="21"/>
  <c r="R66" i="21"/>
  <c r="Q66" i="21"/>
  <c r="P66" i="21"/>
  <c r="E66" i="21"/>
  <c r="T66" i="21" s="1"/>
  <c r="S65" i="21"/>
  <c r="R65" i="21"/>
  <c r="Q65" i="21"/>
  <c r="P65" i="21"/>
  <c r="E65" i="21"/>
  <c r="T64" i="21"/>
  <c r="S64" i="21"/>
  <c r="R64" i="21"/>
  <c r="Q64" i="21"/>
  <c r="P64" i="21"/>
  <c r="E64" i="21"/>
  <c r="U64" i="21" s="1"/>
  <c r="T63" i="21"/>
  <c r="S63" i="21"/>
  <c r="R63" i="21"/>
  <c r="Q63" i="21"/>
  <c r="P63" i="21"/>
  <c r="E63" i="21"/>
  <c r="U63" i="21" s="1"/>
  <c r="O61" i="21"/>
  <c r="N61" i="21"/>
  <c r="M61" i="21"/>
  <c r="L61" i="21"/>
  <c r="K61" i="21"/>
  <c r="J61" i="21"/>
  <c r="I61" i="21"/>
  <c r="S61" i="21" s="1"/>
  <c r="H61" i="21"/>
  <c r="R61" i="21" s="1"/>
  <c r="C61" i="21"/>
  <c r="B61" i="21"/>
  <c r="E61" i="21" s="1"/>
  <c r="S60" i="21"/>
  <c r="R60" i="21"/>
  <c r="Q60" i="21"/>
  <c r="P60" i="21"/>
  <c r="E60" i="21"/>
  <c r="S59" i="21"/>
  <c r="R59" i="21"/>
  <c r="Q59" i="21"/>
  <c r="P59" i="21"/>
  <c r="E59" i="21"/>
  <c r="U59" i="21" s="1"/>
  <c r="S58" i="21"/>
  <c r="R58" i="21"/>
  <c r="Q58" i="21"/>
  <c r="P58" i="21"/>
  <c r="E58" i="21"/>
  <c r="S57" i="21"/>
  <c r="R57" i="21"/>
  <c r="Q57" i="21"/>
  <c r="P57" i="21"/>
  <c r="E57" i="21"/>
  <c r="T57" i="21" s="1"/>
  <c r="O55" i="21"/>
  <c r="N55" i="21"/>
  <c r="M55" i="21"/>
  <c r="L55" i="21"/>
  <c r="K55" i="21"/>
  <c r="J55" i="21"/>
  <c r="I55" i="21"/>
  <c r="H55" i="21"/>
  <c r="G55" i="21"/>
  <c r="F55" i="21"/>
  <c r="C55" i="21"/>
  <c r="B55" i="21"/>
  <c r="S54" i="21"/>
  <c r="R54" i="21"/>
  <c r="Q54" i="21"/>
  <c r="P54" i="21"/>
  <c r="E54" i="21"/>
  <c r="T54" i="21" s="1"/>
  <c r="U53" i="21"/>
  <c r="S53" i="21"/>
  <c r="R53" i="21"/>
  <c r="Q53" i="21"/>
  <c r="P53" i="21"/>
  <c r="E53" i="21"/>
  <c r="S52" i="21"/>
  <c r="R52" i="21"/>
  <c r="Q52" i="21"/>
  <c r="P52" i="21"/>
  <c r="E52" i="21"/>
  <c r="U51" i="21"/>
  <c r="T51" i="21"/>
  <c r="S51" i="21"/>
  <c r="R51" i="21"/>
  <c r="Q51" i="21"/>
  <c r="P51" i="21"/>
  <c r="E51" i="21"/>
  <c r="S50" i="21"/>
  <c r="R50" i="21"/>
  <c r="Q50" i="21"/>
  <c r="P50" i="21"/>
  <c r="E50" i="21"/>
  <c r="U50" i="21" s="1"/>
  <c r="U49" i="21"/>
  <c r="S49" i="21"/>
  <c r="R49" i="21"/>
  <c r="Q49" i="21"/>
  <c r="P49" i="21"/>
  <c r="E49" i="21"/>
  <c r="T49" i="21" s="1"/>
  <c r="S48" i="21"/>
  <c r="R48" i="21"/>
  <c r="Q48" i="21"/>
  <c r="P48" i="21"/>
  <c r="E48" i="21"/>
  <c r="S47" i="21"/>
  <c r="R47" i="21"/>
  <c r="Q47" i="21"/>
  <c r="P47" i="21"/>
  <c r="E47" i="21"/>
  <c r="S46" i="21"/>
  <c r="R46" i="21"/>
  <c r="Q46" i="21"/>
  <c r="P46" i="21"/>
  <c r="E46" i="21"/>
  <c r="T46" i="21" s="1"/>
  <c r="U45" i="21"/>
  <c r="S45" i="21"/>
  <c r="R45" i="21"/>
  <c r="Q45" i="21"/>
  <c r="P45" i="21"/>
  <c r="E45" i="21"/>
  <c r="S44" i="21"/>
  <c r="R44" i="21"/>
  <c r="Q44" i="21"/>
  <c r="P44" i="21"/>
  <c r="E44" i="21"/>
  <c r="O42" i="21"/>
  <c r="N42" i="21"/>
  <c r="M42" i="21"/>
  <c r="L42" i="21"/>
  <c r="K42" i="21"/>
  <c r="J42" i="21"/>
  <c r="R42" i="21" s="1"/>
  <c r="I42" i="21"/>
  <c r="H42" i="21"/>
  <c r="G42" i="21"/>
  <c r="F42" i="21"/>
  <c r="C42" i="21"/>
  <c r="B42" i="21"/>
  <c r="S41" i="21"/>
  <c r="R41" i="21"/>
  <c r="Q41" i="21"/>
  <c r="P41" i="21"/>
  <c r="E41" i="21"/>
  <c r="S40" i="21"/>
  <c r="R40" i="21"/>
  <c r="Q40" i="21"/>
  <c r="P40" i="21"/>
  <c r="E40" i="21"/>
  <c r="T40" i="21" s="1"/>
  <c r="S39" i="21"/>
  <c r="R39" i="21"/>
  <c r="Q39" i="21"/>
  <c r="P39" i="21"/>
  <c r="E39" i="21"/>
  <c r="T38" i="21"/>
  <c r="S38" i="21"/>
  <c r="R38" i="21"/>
  <c r="Q38" i="21"/>
  <c r="U38" i="21" s="1"/>
  <c r="P38" i="21"/>
  <c r="E38" i="21"/>
  <c r="S37" i="21"/>
  <c r="R37" i="21"/>
  <c r="Q37" i="21"/>
  <c r="P37" i="21"/>
  <c r="E37" i="21"/>
  <c r="U37" i="21" s="1"/>
  <c r="O35" i="21"/>
  <c r="N35" i="21"/>
  <c r="M35" i="21"/>
  <c r="L35" i="21"/>
  <c r="K35" i="21"/>
  <c r="J35" i="21"/>
  <c r="R35" i="21" s="1"/>
  <c r="I35" i="21"/>
  <c r="S35" i="21" s="1"/>
  <c r="H35" i="21"/>
  <c r="G35" i="21"/>
  <c r="F35" i="21"/>
  <c r="E35" i="21"/>
  <c r="C35" i="21"/>
  <c r="B35" i="21"/>
  <c r="S34" i="21"/>
  <c r="R34" i="21"/>
  <c r="Q34" i="21"/>
  <c r="P34" i="21"/>
  <c r="T34" i="21" s="1"/>
  <c r="E34" i="21"/>
  <c r="U34" i="21" s="1"/>
  <c r="O32" i="21"/>
  <c r="N32" i="21"/>
  <c r="M32" i="21"/>
  <c r="L32" i="21"/>
  <c r="K32" i="21"/>
  <c r="J32" i="21"/>
  <c r="I32" i="21"/>
  <c r="S32" i="21" s="1"/>
  <c r="H32" i="21"/>
  <c r="G32" i="21"/>
  <c r="F32" i="21"/>
  <c r="C32" i="21"/>
  <c r="B32" i="21"/>
  <c r="E32" i="21" s="1"/>
  <c r="U31" i="21"/>
  <c r="T31" i="21"/>
  <c r="S31" i="21"/>
  <c r="R31" i="21"/>
  <c r="Q31" i="21"/>
  <c r="P31" i="21"/>
  <c r="E31" i="21"/>
  <c r="S30" i="21"/>
  <c r="R30" i="21"/>
  <c r="Q30" i="21"/>
  <c r="P30" i="21"/>
  <c r="E30" i="21"/>
  <c r="S29" i="21"/>
  <c r="R29" i="21"/>
  <c r="Q29" i="21"/>
  <c r="P29" i="21"/>
  <c r="E29" i="21"/>
  <c r="T29" i="21" s="1"/>
  <c r="S28" i="21"/>
  <c r="R28" i="21"/>
  <c r="Q28" i="21"/>
  <c r="P28" i="21"/>
  <c r="E28" i="21"/>
  <c r="O26" i="21"/>
  <c r="N26" i="21"/>
  <c r="M26" i="21"/>
  <c r="L26" i="21"/>
  <c r="K26" i="21"/>
  <c r="J26" i="21"/>
  <c r="I26" i="21"/>
  <c r="H26" i="21"/>
  <c r="G26" i="21"/>
  <c r="F26" i="21"/>
  <c r="C26" i="21"/>
  <c r="B26" i="21"/>
  <c r="S25" i="21"/>
  <c r="R25" i="21"/>
  <c r="Q25" i="21"/>
  <c r="P25" i="21"/>
  <c r="E25" i="21"/>
  <c r="T25" i="21" s="1"/>
  <c r="S24" i="21"/>
  <c r="R24" i="21"/>
  <c r="Q24" i="21"/>
  <c r="P24" i="21"/>
  <c r="E24" i="21"/>
  <c r="U24" i="21" s="1"/>
  <c r="U23" i="21"/>
  <c r="T23" i="2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U21" i="21" s="1"/>
  <c r="U20" i="21"/>
  <c r="T20" i="21"/>
  <c r="S20" i="21"/>
  <c r="R20" i="21"/>
  <c r="Q20" i="21"/>
  <c r="P20" i="21"/>
  <c r="E20" i="21"/>
  <c r="S19" i="21"/>
  <c r="R19" i="21"/>
  <c r="Q19" i="21"/>
  <c r="P19" i="21"/>
  <c r="E19" i="21"/>
  <c r="O17" i="21"/>
  <c r="N17" i="21"/>
  <c r="M17" i="21"/>
  <c r="L17" i="21"/>
  <c r="K17" i="21"/>
  <c r="J17" i="21"/>
  <c r="I17" i="21"/>
  <c r="H17" i="21"/>
  <c r="R17" i="21" s="1"/>
  <c r="G17" i="21"/>
  <c r="F17" i="21"/>
  <c r="C17" i="21"/>
  <c r="B17" i="21"/>
  <c r="S16" i="21"/>
  <c r="R16" i="21"/>
  <c r="Q16" i="21"/>
  <c r="P16" i="21"/>
  <c r="E16" i="21"/>
  <c r="S15" i="21"/>
  <c r="R15" i="21"/>
  <c r="Q15" i="21"/>
  <c r="P15" i="21"/>
  <c r="E15" i="21"/>
  <c r="T15" i="21" s="1"/>
  <c r="S14" i="21"/>
  <c r="R14" i="21"/>
  <c r="Q14" i="21"/>
  <c r="P14" i="21"/>
  <c r="E14" i="21"/>
  <c r="S13" i="21"/>
  <c r="R13" i="21"/>
  <c r="Q13" i="21"/>
  <c r="P13" i="21"/>
  <c r="E13" i="21"/>
  <c r="U12" i="21"/>
  <c r="T12" i="21"/>
  <c r="S12" i="21"/>
  <c r="R12" i="21"/>
  <c r="Q12" i="21"/>
  <c r="P12" i="21"/>
  <c r="E12" i="21"/>
  <c r="S11" i="21"/>
  <c r="R11" i="21"/>
  <c r="Q11" i="21"/>
  <c r="P11" i="21"/>
  <c r="E11" i="21"/>
  <c r="U11" i="21" s="1"/>
  <c r="S10" i="21"/>
  <c r="R10" i="21"/>
  <c r="Q10" i="21"/>
  <c r="P10" i="21"/>
  <c r="T10" i="21" s="1"/>
  <c r="E10" i="21"/>
  <c r="U9" i="21"/>
  <c r="T9" i="21"/>
  <c r="S9" i="21"/>
  <c r="R9" i="21"/>
  <c r="Q9" i="21"/>
  <c r="P9" i="21"/>
  <c r="E9" i="21"/>
  <c r="S96" i="20"/>
  <c r="R96" i="20"/>
  <c r="Q96" i="20"/>
  <c r="P96" i="20"/>
  <c r="E96" i="20"/>
  <c r="S95" i="20"/>
  <c r="R95" i="20"/>
  <c r="Q95" i="20"/>
  <c r="P95" i="20"/>
  <c r="E95" i="20"/>
  <c r="T95" i="20" s="1"/>
  <c r="S94" i="20"/>
  <c r="R94" i="20"/>
  <c r="Q94" i="20"/>
  <c r="P94" i="20"/>
  <c r="E94" i="20"/>
  <c r="T93" i="20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T91" i="20"/>
  <c r="S91" i="20"/>
  <c r="R91" i="20"/>
  <c r="Q91" i="20"/>
  <c r="P91" i="20"/>
  <c r="E91" i="20"/>
  <c r="U91" i="20" s="1"/>
  <c r="U90" i="20"/>
  <c r="T90" i="20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O75" i="20"/>
  <c r="N75" i="20"/>
  <c r="M75" i="20"/>
  <c r="L75" i="20"/>
  <c r="K75" i="20"/>
  <c r="J75" i="20"/>
  <c r="I75" i="20"/>
  <c r="H75" i="20"/>
  <c r="G75" i="20"/>
  <c r="F75" i="20"/>
  <c r="C75" i="20"/>
  <c r="B75" i="20"/>
  <c r="O74" i="20"/>
  <c r="N74" i="20"/>
  <c r="M74" i="20"/>
  <c r="L74" i="20"/>
  <c r="K74" i="20"/>
  <c r="J74" i="20"/>
  <c r="I74" i="20"/>
  <c r="S74" i="20" s="1"/>
  <c r="H74" i="20"/>
  <c r="G74" i="20"/>
  <c r="F74" i="20"/>
  <c r="C74" i="20"/>
  <c r="E74" i="20" s="1"/>
  <c r="B74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E73" i="20" s="1"/>
  <c r="T72" i="20"/>
  <c r="S72" i="20"/>
  <c r="R72" i="20"/>
  <c r="Q72" i="20"/>
  <c r="P72" i="20"/>
  <c r="E72" i="20"/>
  <c r="S71" i="20"/>
  <c r="R71" i="20"/>
  <c r="Q71" i="20"/>
  <c r="P71" i="20"/>
  <c r="E71" i="20"/>
  <c r="U71" i="20" s="1"/>
  <c r="O69" i="20"/>
  <c r="N69" i="20"/>
  <c r="M69" i="20"/>
  <c r="L69" i="20"/>
  <c r="K69" i="20"/>
  <c r="J69" i="20"/>
  <c r="I69" i="20"/>
  <c r="S69" i="20" s="1"/>
  <c r="H69" i="20"/>
  <c r="G69" i="20"/>
  <c r="F69" i="20"/>
  <c r="E69" i="20"/>
  <c r="C69" i="20"/>
  <c r="B69" i="20"/>
  <c r="O68" i="20"/>
  <c r="N68" i="20"/>
  <c r="M68" i="20"/>
  <c r="L68" i="20"/>
  <c r="K68" i="20"/>
  <c r="J68" i="20"/>
  <c r="I68" i="20"/>
  <c r="S68" i="20" s="1"/>
  <c r="H68" i="20"/>
  <c r="R68" i="20" s="1"/>
  <c r="G68" i="20"/>
  <c r="F68" i="20"/>
  <c r="C68" i="20"/>
  <c r="B68" i="20"/>
  <c r="E68" i="20" s="1"/>
  <c r="S67" i="20"/>
  <c r="R67" i="20"/>
  <c r="Q67" i="20"/>
  <c r="P67" i="20"/>
  <c r="E67" i="20"/>
  <c r="U67" i="20" s="1"/>
  <c r="U66" i="20"/>
  <c r="S66" i="20"/>
  <c r="R66" i="20"/>
  <c r="Q66" i="20"/>
  <c r="P66" i="20"/>
  <c r="E66" i="20"/>
  <c r="T66" i="20" s="1"/>
  <c r="S65" i="20"/>
  <c r="R65" i="20"/>
  <c r="Q65" i="20"/>
  <c r="P65" i="20"/>
  <c r="E65" i="20"/>
  <c r="S64" i="20"/>
  <c r="R64" i="20"/>
  <c r="Q64" i="20"/>
  <c r="P64" i="20"/>
  <c r="E64" i="20"/>
  <c r="T64" i="20" s="1"/>
  <c r="S63" i="20"/>
  <c r="R63" i="20"/>
  <c r="Q63" i="20"/>
  <c r="P63" i="20"/>
  <c r="E63" i="20"/>
  <c r="T63" i="20" s="1"/>
  <c r="O61" i="20"/>
  <c r="N61" i="20"/>
  <c r="M61" i="20"/>
  <c r="L61" i="20"/>
  <c r="K61" i="20"/>
  <c r="J61" i="20"/>
  <c r="I61" i="20"/>
  <c r="H61" i="20"/>
  <c r="C61" i="20"/>
  <c r="B61" i="20"/>
  <c r="E61" i="20" s="1"/>
  <c r="U60" i="20"/>
  <c r="S60" i="20"/>
  <c r="R60" i="20"/>
  <c r="Q60" i="20"/>
  <c r="P60" i="20"/>
  <c r="E60" i="20"/>
  <c r="T60" i="20" s="1"/>
  <c r="S59" i="20"/>
  <c r="R59" i="20"/>
  <c r="Q59" i="20"/>
  <c r="P59" i="20"/>
  <c r="E59" i="20"/>
  <c r="U59" i="20" s="1"/>
  <c r="S58" i="20"/>
  <c r="R58" i="20"/>
  <c r="Q58" i="20"/>
  <c r="P58" i="20"/>
  <c r="E58" i="20"/>
  <c r="U58" i="20" s="1"/>
  <c r="S57" i="20"/>
  <c r="R57" i="20"/>
  <c r="Q57" i="20"/>
  <c r="P57" i="20"/>
  <c r="E57" i="20"/>
  <c r="T57" i="20" s="1"/>
  <c r="O55" i="20"/>
  <c r="N55" i="20"/>
  <c r="M55" i="20"/>
  <c r="L55" i="20"/>
  <c r="K55" i="20"/>
  <c r="J55" i="20"/>
  <c r="I55" i="20"/>
  <c r="S55" i="20" s="1"/>
  <c r="H55" i="20"/>
  <c r="R55" i="20" s="1"/>
  <c r="G55" i="20"/>
  <c r="F55" i="20"/>
  <c r="C55" i="20"/>
  <c r="B55" i="20"/>
  <c r="E55" i="20" s="1"/>
  <c r="U54" i="20"/>
  <c r="S54" i="20"/>
  <c r="R54" i="20"/>
  <c r="Q54" i="20"/>
  <c r="P54" i="20"/>
  <c r="E54" i="20"/>
  <c r="T54" i="20" s="1"/>
  <c r="S53" i="20"/>
  <c r="R53" i="20"/>
  <c r="Q53" i="20"/>
  <c r="P53" i="20"/>
  <c r="E53" i="20"/>
  <c r="S52" i="20"/>
  <c r="R52" i="20"/>
  <c r="Q52" i="20"/>
  <c r="P52" i="20"/>
  <c r="E52" i="20"/>
  <c r="T52" i="20" s="1"/>
  <c r="S51" i="20"/>
  <c r="R51" i="20"/>
  <c r="Q51" i="20"/>
  <c r="P51" i="20"/>
  <c r="E51" i="20"/>
  <c r="T51" i="20" s="1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T48" i="20"/>
  <c r="S48" i="20"/>
  <c r="R48" i="20"/>
  <c r="Q48" i="20"/>
  <c r="P48" i="20"/>
  <c r="E48" i="20"/>
  <c r="U48" i="20" s="1"/>
  <c r="U47" i="20"/>
  <c r="S47" i="20"/>
  <c r="R47" i="20"/>
  <c r="Q47" i="20"/>
  <c r="P47" i="20"/>
  <c r="E47" i="20"/>
  <c r="T47" i="20" s="1"/>
  <c r="U46" i="20"/>
  <c r="S46" i="20"/>
  <c r="R46" i="20"/>
  <c r="Q46" i="20"/>
  <c r="P46" i="20"/>
  <c r="E46" i="20"/>
  <c r="T46" i="20" s="1"/>
  <c r="S45" i="20"/>
  <c r="R45" i="20"/>
  <c r="Q45" i="20"/>
  <c r="P45" i="20"/>
  <c r="E45" i="20"/>
  <c r="S44" i="20"/>
  <c r="R44" i="20"/>
  <c r="Q44" i="20"/>
  <c r="P44" i="20"/>
  <c r="E44" i="20"/>
  <c r="T44" i="20" s="1"/>
  <c r="S42" i="20"/>
  <c r="O42" i="20"/>
  <c r="N42" i="20"/>
  <c r="M42" i="20"/>
  <c r="L42" i="20"/>
  <c r="K42" i="20"/>
  <c r="J42" i="20"/>
  <c r="I42" i="20"/>
  <c r="H42" i="20"/>
  <c r="G42" i="20"/>
  <c r="F42" i="20"/>
  <c r="C42" i="20"/>
  <c r="B42" i="20"/>
  <c r="S41" i="20"/>
  <c r="R41" i="20"/>
  <c r="Q41" i="20"/>
  <c r="P41" i="20"/>
  <c r="E41" i="20"/>
  <c r="T41" i="20" s="1"/>
  <c r="U40" i="20"/>
  <c r="S40" i="20"/>
  <c r="R40" i="20"/>
  <c r="Q40" i="20"/>
  <c r="P40" i="20"/>
  <c r="E40" i="20"/>
  <c r="T40" i="20" s="1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S37" i="20"/>
  <c r="R37" i="20"/>
  <c r="Q37" i="20"/>
  <c r="P37" i="20"/>
  <c r="E37" i="20"/>
  <c r="O35" i="20"/>
  <c r="N35" i="20"/>
  <c r="M35" i="20"/>
  <c r="L35" i="20"/>
  <c r="K35" i="20"/>
  <c r="J35" i="20"/>
  <c r="I35" i="20"/>
  <c r="S35" i="20" s="1"/>
  <c r="H35" i="20"/>
  <c r="G35" i="20"/>
  <c r="F35" i="20"/>
  <c r="C35" i="20"/>
  <c r="B35" i="20"/>
  <c r="E35" i="20" s="1"/>
  <c r="S34" i="20"/>
  <c r="R34" i="20"/>
  <c r="Q34" i="20"/>
  <c r="P34" i="20"/>
  <c r="E34" i="20"/>
  <c r="O32" i="20"/>
  <c r="N32" i="20"/>
  <c r="M32" i="20"/>
  <c r="L32" i="20"/>
  <c r="K32" i="20"/>
  <c r="J32" i="20"/>
  <c r="I32" i="20"/>
  <c r="S32" i="20" s="1"/>
  <c r="H32" i="20"/>
  <c r="G32" i="20"/>
  <c r="F32" i="20"/>
  <c r="C32" i="20"/>
  <c r="B32" i="20"/>
  <c r="E32" i="20" s="1"/>
  <c r="U31" i="20"/>
  <c r="T31" i="20"/>
  <c r="S31" i="20"/>
  <c r="R31" i="20"/>
  <c r="Q31" i="20"/>
  <c r="P31" i="20"/>
  <c r="E31" i="20"/>
  <c r="S30" i="20"/>
  <c r="R30" i="20"/>
  <c r="Q30" i="20"/>
  <c r="P30" i="20"/>
  <c r="E30" i="20"/>
  <c r="T30" i="20" s="1"/>
  <c r="S29" i="20"/>
  <c r="R29" i="20"/>
  <c r="Q29" i="20"/>
  <c r="P29" i="20"/>
  <c r="E29" i="20"/>
  <c r="U29" i="20" s="1"/>
  <c r="S28" i="20"/>
  <c r="R28" i="20"/>
  <c r="Q28" i="20"/>
  <c r="P28" i="20"/>
  <c r="E28" i="20"/>
  <c r="O26" i="20"/>
  <c r="N26" i="20"/>
  <c r="M26" i="20"/>
  <c r="L26" i="20"/>
  <c r="K26" i="20"/>
  <c r="J26" i="20"/>
  <c r="I26" i="20"/>
  <c r="H26" i="20"/>
  <c r="R26" i="20" s="1"/>
  <c r="G26" i="20"/>
  <c r="F26" i="20"/>
  <c r="C26" i="20"/>
  <c r="B26" i="20"/>
  <c r="S25" i="20"/>
  <c r="R25" i="20"/>
  <c r="Q25" i="20"/>
  <c r="P25" i="20"/>
  <c r="E25" i="20"/>
  <c r="S24" i="20"/>
  <c r="R24" i="20"/>
  <c r="Q24" i="20"/>
  <c r="P24" i="20"/>
  <c r="E24" i="20"/>
  <c r="T24" i="20" s="1"/>
  <c r="S23" i="20"/>
  <c r="R23" i="20"/>
  <c r="Q23" i="20"/>
  <c r="P23" i="20"/>
  <c r="E23" i="20"/>
  <c r="S22" i="20"/>
  <c r="R22" i="20"/>
  <c r="Q22" i="20"/>
  <c r="P22" i="20"/>
  <c r="E22" i="20"/>
  <c r="U21" i="20"/>
  <c r="T21" i="20"/>
  <c r="S21" i="20"/>
  <c r="R21" i="20"/>
  <c r="Q21" i="20"/>
  <c r="P21" i="20"/>
  <c r="E21" i="20"/>
  <c r="U20" i="20"/>
  <c r="T20" i="20"/>
  <c r="S20" i="20"/>
  <c r="R20" i="20"/>
  <c r="Q20" i="20"/>
  <c r="P20" i="20"/>
  <c r="E20" i="20"/>
  <c r="U19" i="20"/>
  <c r="S19" i="20"/>
  <c r="R19" i="20"/>
  <c r="Q19" i="20"/>
  <c r="P19" i="20"/>
  <c r="E19" i="20"/>
  <c r="T19" i="20" s="1"/>
  <c r="O17" i="20"/>
  <c r="N17" i="20"/>
  <c r="M17" i="20"/>
  <c r="L17" i="20"/>
  <c r="K17" i="20"/>
  <c r="J17" i="20"/>
  <c r="I17" i="20"/>
  <c r="S17" i="20" s="1"/>
  <c r="H17" i="20"/>
  <c r="G17" i="20"/>
  <c r="F17" i="20"/>
  <c r="C17" i="20"/>
  <c r="B17" i="20"/>
  <c r="U16" i="20"/>
  <c r="T16" i="20"/>
  <c r="S16" i="20"/>
  <c r="R16" i="20"/>
  <c r="Q16" i="20"/>
  <c r="P16" i="20"/>
  <c r="E16" i="20"/>
  <c r="T15" i="20"/>
  <c r="S15" i="20"/>
  <c r="R15" i="20"/>
  <c r="Q15" i="20"/>
  <c r="P15" i="20"/>
  <c r="E15" i="20"/>
  <c r="U15" i="20" s="1"/>
  <c r="S14" i="20"/>
  <c r="R14" i="20"/>
  <c r="Q14" i="20"/>
  <c r="P14" i="20"/>
  <c r="E14" i="20"/>
  <c r="S13" i="20"/>
  <c r="R13" i="20"/>
  <c r="Q13" i="20"/>
  <c r="P13" i="20"/>
  <c r="E13" i="20"/>
  <c r="T13" i="20" s="1"/>
  <c r="S12" i="20"/>
  <c r="R12" i="20"/>
  <c r="Q12" i="20"/>
  <c r="P12" i="20"/>
  <c r="E12" i="20"/>
  <c r="T12" i="20" s="1"/>
  <c r="S11" i="20"/>
  <c r="R11" i="20"/>
  <c r="Q11" i="20"/>
  <c r="P11" i="20"/>
  <c r="E11" i="20"/>
  <c r="U11" i="20" s="1"/>
  <c r="S10" i="20"/>
  <c r="R10" i="20"/>
  <c r="Q10" i="20"/>
  <c r="P10" i="20"/>
  <c r="E10" i="20"/>
  <c r="U10" i="20" s="1"/>
  <c r="U9" i="20"/>
  <c r="S9" i="20"/>
  <c r="R9" i="20"/>
  <c r="Q9" i="20"/>
  <c r="P9" i="20"/>
  <c r="E9" i="20"/>
  <c r="T9" i="20" s="1"/>
  <c r="S96" i="19"/>
  <c r="R96" i="19"/>
  <c r="Q96" i="19"/>
  <c r="P96" i="19"/>
  <c r="E96" i="19"/>
  <c r="T96" i="19" s="1"/>
  <c r="U95" i="19"/>
  <c r="T95" i="19"/>
  <c r="S95" i="19"/>
  <c r="R95" i="19"/>
  <c r="Q95" i="19"/>
  <c r="P95" i="19"/>
  <c r="E95" i="19"/>
  <c r="S94" i="19"/>
  <c r="R94" i="19"/>
  <c r="Q94" i="19"/>
  <c r="P94" i="19"/>
  <c r="E94" i="19"/>
  <c r="S93" i="19"/>
  <c r="R93" i="19"/>
  <c r="Q93" i="19"/>
  <c r="P93" i="19"/>
  <c r="E93" i="19"/>
  <c r="T93" i="19" s="1"/>
  <c r="S92" i="19"/>
  <c r="R92" i="19"/>
  <c r="Q92" i="19"/>
  <c r="P92" i="19"/>
  <c r="E92" i="19"/>
  <c r="T92" i="19" s="1"/>
  <c r="T91" i="19"/>
  <c r="S91" i="19"/>
  <c r="R91" i="19"/>
  <c r="Q91" i="19"/>
  <c r="P91" i="19"/>
  <c r="E91" i="19"/>
  <c r="U91" i="19" s="1"/>
  <c r="S90" i="19"/>
  <c r="R90" i="19"/>
  <c r="Q90" i="19"/>
  <c r="P90" i="19"/>
  <c r="E90" i="19"/>
  <c r="U89" i="19"/>
  <c r="T89" i="19"/>
  <c r="S89" i="19"/>
  <c r="R89" i="19"/>
  <c r="Q89" i="19"/>
  <c r="P89" i="19"/>
  <c r="E89" i="19"/>
  <c r="U88" i="19"/>
  <c r="T88" i="19"/>
  <c r="S88" i="19"/>
  <c r="R88" i="19"/>
  <c r="Q88" i="19"/>
  <c r="P88" i="19"/>
  <c r="E88" i="19"/>
  <c r="O75" i="19"/>
  <c r="N75" i="19"/>
  <c r="M75" i="19"/>
  <c r="L75" i="19"/>
  <c r="K75" i="19"/>
  <c r="J75" i="19"/>
  <c r="I75" i="19"/>
  <c r="S75" i="19" s="1"/>
  <c r="H75" i="19"/>
  <c r="G75" i="19"/>
  <c r="F75" i="19"/>
  <c r="C75" i="19"/>
  <c r="B75" i="19"/>
  <c r="R74" i="19"/>
  <c r="O74" i="19"/>
  <c r="N74" i="19"/>
  <c r="M74" i="19"/>
  <c r="L74" i="19"/>
  <c r="K74" i="19"/>
  <c r="J74" i="19"/>
  <c r="I74" i="19"/>
  <c r="S74" i="19" s="1"/>
  <c r="H74" i="19"/>
  <c r="G74" i="19"/>
  <c r="F74" i="19"/>
  <c r="C74" i="19"/>
  <c r="B74" i="19"/>
  <c r="E74" i="19" s="1"/>
  <c r="S73" i="19"/>
  <c r="O73" i="19"/>
  <c r="N73" i="19"/>
  <c r="M73" i="19"/>
  <c r="L73" i="19"/>
  <c r="K73" i="19"/>
  <c r="J73" i="19"/>
  <c r="I73" i="19"/>
  <c r="H73" i="19"/>
  <c r="R73" i="19" s="1"/>
  <c r="G73" i="19"/>
  <c r="F73" i="19"/>
  <c r="C73" i="19"/>
  <c r="B73" i="19"/>
  <c r="E73" i="19" s="1"/>
  <c r="U72" i="19"/>
  <c r="T72" i="19"/>
  <c r="S72" i="19"/>
  <c r="R72" i="19"/>
  <c r="Q72" i="19"/>
  <c r="P72" i="19"/>
  <c r="E72" i="19"/>
  <c r="S71" i="19"/>
  <c r="R71" i="19"/>
  <c r="Q71" i="19"/>
  <c r="P71" i="19"/>
  <c r="E71" i="19"/>
  <c r="O69" i="19"/>
  <c r="N69" i="19"/>
  <c r="M69" i="19"/>
  <c r="L69" i="19"/>
  <c r="K69" i="19"/>
  <c r="J69" i="19"/>
  <c r="I69" i="19"/>
  <c r="S69" i="19" s="1"/>
  <c r="H69" i="19"/>
  <c r="G69" i="19"/>
  <c r="F69" i="19"/>
  <c r="C69" i="19"/>
  <c r="B69" i="19"/>
  <c r="S68" i="19"/>
  <c r="O68" i="19"/>
  <c r="N68" i="19"/>
  <c r="M68" i="19"/>
  <c r="L68" i="19"/>
  <c r="K68" i="19"/>
  <c r="J68" i="19"/>
  <c r="I68" i="19"/>
  <c r="H68" i="19"/>
  <c r="R68" i="19" s="1"/>
  <c r="G68" i="19"/>
  <c r="F68" i="19"/>
  <c r="E68" i="19"/>
  <c r="C68" i="19"/>
  <c r="B68" i="19"/>
  <c r="S67" i="19"/>
  <c r="R67" i="19"/>
  <c r="Q67" i="19"/>
  <c r="P67" i="19"/>
  <c r="E67" i="19"/>
  <c r="T67" i="19" s="1"/>
  <c r="T66" i="19"/>
  <c r="S66" i="19"/>
  <c r="R66" i="19"/>
  <c r="Q66" i="19"/>
  <c r="P66" i="19"/>
  <c r="E66" i="19"/>
  <c r="U66" i="19" s="1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O61" i="19"/>
  <c r="N61" i="19"/>
  <c r="M61" i="19"/>
  <c r="L61" i="19"/>
  <c r="K61" i="19"/>
  <c r="J61" i="19"/>
  <c r="I61" i="19"/>
  <c r="S61" i="19" s="1"/>
  <c r="H61" i="19"/>
  <c r="R61" i="19" s="1"/>
  <c r="C61" i="19"/>
  <c r="B61" i="19"/>
  <c r="S60" i="19"/>
  <c r="R60" i="19"/>
  <c r="Q60" i="19"/>
  <c r="P60" i="19"/>
  <c r="E60" i="19"/>
  <c r="T60" i="19" s="1"/>
  <c r="S59" i="19"/>
  <c r="R59" i="19"/>
  <c r="Q59" i="19"/>
  <c r="P59" i="19"/>
  <c r="E59" i="19"/>
  <c r="U58" i="19"/>
  <c r="T58" i="19"/>
  <c r="S58" i="19"/>
  <c r="R58" i="19"/>
  <c r="Q58" i="19"/>
  <c r="P58" i="19"/>
  <c r="E58" i="19"/>
  <c r="S57" i="19"/>
  <c r="R57" i="19"/>
  <c r="Q57" i="19"/>
  <c r="P57" i="19"/>
  <c r="E57" i="19"/>
  <c r="T57" i="19" s="1"/>
  <c r="O55" i="19"/>
  <c r="N55" i="19"/>
  <c r="M55" i="19"/>
  <c r="L55" i="19"/>
  <c r="K55" i="19"/>
  <c r="J55" i="19"/>
  <c r="I55" i="19"/>
  <c r="S55" i="19" s="1"/>
  <c r="H55" i="19"/>
  <c r="R55" i="19" s="1"/>
  <c r="G55" i="19"/>
  <c r="F55" i="19"/>
  <c r="C55" i="19"/>
  <c r="B55" i="19"/>
  <c r="S54" i="19"/>
  <c r="R54" i="19"/>
  <c r="Q54" i="19"/>
  <c r="P54" i="19"/>
  <c r="E54" i="19"/>
  <c r="T53" i="19"/>
  <c r="S53" i="19"/>
  <c r="R53" i="19"/>
  <c r="Q53" i="19"/>
  <c r="P53" i="19"/>
  <c r="E53" i="19"/>
  <c r="U53" i="19" s="1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S49" i="19"/>
  <c r="R49" i="19"/>
  <c r="Q49" i="19"/>
  <c r="P49" i="19"/>
  <c r="E49" i="19"/>
  <c r="T48" i="19"/>
  <c r="S48" i="19"/>
  <c r="R48" i="19"/>
  <c r="Q48" i="19"/>
  <c r="P48" i="19"/>
  <c r="E48" i="19"/>
  <c r="U48" i="19" s="1"/>
  <c r="U47" i="19"/>
  <c r="T47" i="19"/>
  <c r="S47" i="19"/>
  <c r="R47" i="19"/>
  <c r="Q47" i="19"/>
  <c r="P47" i="19"/>
  <c r="E47" i="19"/>
  <c r="S46" i="19"/>
  <c r="R46" i="19"/>
  <c r="Q46" i="19"/>
  <c r="P46" i="19"/>
  <c r="E46" i="19"/>
  <c r="T46" i="19" s="1"/>
  <c r="T45" i="19"/>
  <c r="S45" i="19"/>
  <c r="R45" i="19"/>
  <c r="Q45" i="19"/>
  <c r="P45" i="19"/>
  <c r="E45" i="19"/>
  <c r="U45" i="19" s="1"/>
  <c r="U44" i="19"/>
  <c r="S44" i="19"/>
  <c r="R44" i="19"/>
  <c r="Q44" i="19"/>
  <c r="P44" i="19"/>
  <c r="E44" i="19"/>
  <c r="T44" i="19" s="1"/>
  <c r="O42" i="19"/>
  <c r="N42" i="19"/>
  <c r="M42" i="19"/>
  <c r="L42" i="19"/>
  <c r="K42" i="19"/>
  <c r="J42" i="19"/>
  <c r="I42" i="19"/>
  <c r="H42" i="19"/>
  <c r="G42" i="19"/>
  <c r="F42" i="19"/>
  <c r="C42" i="19"/>
  <c r="B42" i="19"/>
  <c r="E42" i="19" s="1"/>
  <c r="U41" i="19"/>
  <c r="S41" i="19"/>
  <c r="R41" i="19"/>
  <c r="Q41" i="19"/>
  <c r="P41" i="19"/>
  <c r="E41" i="19"/>
  <c r="T41" i="19" s="1"/>
  <c r="T40" i="19"/>
  <c r="S40" i="19"/>
  <c r="R40" i="19"/>
  <c r="Q40" i="19"/>
  <c r="P40" i="19"/>
  <c r="E40" i="19"/>
  <c r="S39" i="19"/>
  <c r="R39" i="19"/>
  <c r="Q39" i="19"/>
  <c r="P39" i="19"/>
  <c r="E39" i="19"/>
  <c r="S38" i="19"/>
  <c r="R38" i="19"/>
  <c r="Q38" i="19"/>
  <c r="P38" i="19"/>
  <c r="E38" i="19"/>
  <c r="T38" i="19" s="1"/>
  <c r="T37" i="19"/>
  <c r="S37" i="19"/>
  <c r="R37" i="19"/>
  <c r="Q37" i="19"/>
  <c r="P37" i="19"/>
  <c r="E37" i="19"/>
  <c r="U37" i="19" s="1"/>
  <c r="O35" i="19"/>
  <c r="N35" i="19"/>
  <c r="M35" i="19"/>
  <c r="L35" i="19"/>
  <c r="K35" i="19"/>
  <c r="J35" i="19"/>
  <c r="R35" i="19" s="1"/>
  <c r="I35" i="19"/>
  <c r="H35" i="19"/>
  <c r="G35" i="19"/>
  <c r="F35" i="19"/>
  <c r="E35" i="19"/>
  <c r="C35" i="19"/>
  <c r="B35" i="19"/>
  <c r="S34" i="19"/>
  <c r="R34" i="19"/>
  <c r="Q34" i="19"/>
  <c r="P34" i="19"/>
  <c r="E34" i="19"/>
  <c r="U34" i="19" s="1"/>
  <c r="O32" i="19"/>
  <c r="N32" i="19"/>
  <c r="M32" i="19"/>
  <c r="L32" i="19"/>
  <c r="K32" i="19"/>
  <c r="J32" i="19"/>
  <c r="I32" i="19"/>
  <c r="S32" i="19" s="1"/>
  <c r="H32" i="19"/>
  <c r="R32" i="19" s="1"/>
  <c r="G32" i="19"/>
  <c r="F32" i="19"/>
  <c r="C32" i="19"/>
  <c r="B32" i="19"/>
  <c r="S31" i="19"/>
  <c r="R31" i="19"/>
  <c r="Q31" i="19"/>
  <c r="P31" i="19"/>
  <c r="E31" i="19"/>
  <c r="S30" i="19"/>
  <c r="R30" i="19"/>
  <c r="Q30" i="19"/>
  <c r="P30" i="19"/>
  <c r="E30" i="19"/>
  <c r="U30" i="19" s="1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O26" i="19"/>
  <c r="N26" i="19"/>
  <c r="M26" i="19"/>
  <c r="L26" i="19"/>
  <c r="K26" i="19"/>
  <c r="J26" i="19"/>
  <c r="I26" i="19"/>
  <c r="H26" i="19"/>
  <c r="P26" i="19" s="1"/>
  <c r="G26" i="19"/>
  <c r="F26" i="19"/>
  <c r="C26" i="19"/>
  <c r="B26" i="19"/>
  <c r="S25" i="19"/>
  <c r="R25" i="19"/>
  <c r="Q25" i="19"/>
  <c r="P25" i="19"/>
  <c r="E25" i="19"/>
  <c r="U25" i="19" s="1"/>
  <c r="U24" i="19"/>
  <c r="S24" i="19"/>
  <c r="R24" i="19"/>
  <c r="Q24" i="19"/>
  <c r="P24" i="19"/>
  <c r="E24" i="19"/>
  <c r="T24" i="19" s="1"/>
  <c r="T23" i="19"/>
  <c r="S23" i="19"/>
  <c r="R23" i="19"/>
  <c r="Q23" i="19"/>
  <c r="P23" i="19"/>
  <c r="E23" i="19"/>
  <c r="U23" i="19" s="1"/>
  <c r="S22" i="19"/>
  <c r="R22" i="19"/>
  <c r="Q22" i="19"/>
  <c r="P22" i="19"/>
  <c r="E22" i="19"/>
  <c r="T22" i="19" s="1"/>
  <c r="S21" i="19"/>
  <c r="R21" i="19"/>
  <c r="Q21" i="19"/>
  <c r="P21" i="19"/>
  <c r="E21" i="19"/>
  <c r="S20" i="19"/>
  <c r="R20" i="19"/>
  <c r="Q20" i="19"/>
  <c r="P20" i="19"/>
  <c r="E20" i="19"/>
  <c r="U19" i="19"/>
  <c r="T19" i="19"/>
  <c r="S19" i="19"/>
  <c r="R19" i="19"/>
  <c r="Q19" i="19"/>
  <c r="P19" i="19"/>
  <c r="E19" i="19"/>
  <c r="S17" i="19"/>
  <c r="O17" i="19"/>
  <c r="N17" i="19"/>
  <c r="M17" i="19"/>
  <c r="L17" i="19"/>
  <c r="K17" i="19"/>
  <c r="J17" i="19"/>
  <c r="I17" i="19"/>
  <c r="H17" i="19"/>
  <c r="P17" i="19" s="1"/>
  <c r="G17" i="19"/>
  <c r="F17" i="19"/>
  <c r="C17" i="19"/>
  <c r="B17" i="19"/>
  <c r="E17" i="19" s="1"/>
  <c r="U16" i="19"/>
  <c r="S16" i="19"/>
  <c r="R16" i="19"/>
  <c r="Q16" i="19"/>
  <c r="P16" i="19"/>
  <c r="E16" i="19"/>
  <c r="T16" i="19" s="1"/>
  <c r="U15" i="19"/>
  <c r="S15" i="19"/>
  <c r="R15" i="19"/>
  <c r="Q15" i="19"/>
  <c r="P15" i="19"/>
  <c r="E15" i="19"/>
  <c r="T15" i="19" s="1"/>
  <c r="S14" i="19"/>
  <c r="R14" i="19"/>
  <c r="Q14" i="19"/>
  <c r="P14" i="19"/>
  <c r="E14" i="19"/>
  <c r="U13" i="19"/>
  <c r="T13" i="19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P10" i="19"/>
  <c r="T10" i="19" s="1"/>
  <c r="E10" i="19"/>
  <c r="U9" i="19"/>
  <c r="S9" i="19"/>
  <c r="R9" i="19"/>
  <c r="Q9" i="19"/>
  <c r="P9" i="19"/>
  <c r="E9" i="19"/>
  <c r="T9" i="19" s="1"/>
  <c r="U96" i="18"/>
  <c r="T96" i="18"/>
  <c r="S96" i="18"/>
  <c r="R96" i="18"/>
  <c r="Q96" i="18"/>
  <c r="P96" i="18"/>
  <c r="E96" i="18"/>
  <c r="U95" i="18"/>
  <c r="S95" i="18"/>
  <c r="R95" i="18"/>
  <c r="Q95" i="18"/>
  <c r="P95" i="18"/>
  <c r="E95" i="18"/>
  <c r="T95" i="18" s="1"/>
  <c r="S94" i="18"/>
  <c r="R94" i="18"/>
  <c r="Q94" i="18"/>
  <c r="P94" i="18"/>
  <c r="E94" i="18"/>
  <c r="T94" i="18" s="1"/>
  <c r="S93" i="18"/>
  <c r="R93" i="18"/>
  <c r="Q93" i="18"/>
  <c r="P93" i="18"/>
  <c r="E93" i="18"/>
  <c r="U93" i="18" s="1"/>
  <c r="S92" i="18"/>
  <c r="R92" i="18"/>
  <c r="Q92" i="18"/>
  <c r="P92" i="18"/>
  <c r="E92" i="18"/>
  <c r="S91" i="18"/>
  <c r="R91" i="18"/>
  <c r="Q91" i="18"/>
  <c r="P91" i="18"/>
  <c r="E91" i="18"/>
  <c r="T91" i="18" s="1"/>
  <c r="S90" i="18"/>
  <c r="R90" i="18"/>
  <c r="Q90" i="18"/>
  <c r="P90" i="18"/>
  <c r="E90" i="18"/>
  <c r="T89" i="18"/>
  <c r="S89" i="18"/>
  <c r="R89" i="18"/>
  <c r="Q89" i="18"/>
  <c r="P89" i="18"/>
  <c r="E89" i="18"/>
  <c r="U89" i="18" s="1"/>
  <c r="T88" i="18"/>
  <c r="S88" i="18"/>
  <c r="R88" i="18"/>
  <c r="Q88" i="18"/>
  <c r="P88" i="18"/>
  <c r="E88" i="18"/>
  <c r="U88" i="18" s="1"/>
  <c r="O75" i="18"/>
  <c r="N75" i="18"/>
  <c r="M75" i="18"/>
  <c r="L75" i="18"/>
  <c r="K75" i="18"/>
  <c r="J75" i="18"/>
  <c r="I75" i="18"/>
  <c r="H75" i="18"/>
  <c r="G75" i="18"/>
  <c r="F75" i="18"/>
  <c r="C75" i="18"/>
  <c r="B75" i="18"/>
  <c r="O74" i="18"/>
  <c r="N74" i="18"/>
  <c r="M74" i="18"/>
  <c r="L74" i="18"/>
  <c r="K74" i="18"/>
  <c r="J74" i="18"/>
  <c r="I74" i="18"/>
  <c r="S74" i="18" s="1"/>
  <c r="H74" i="18"/>
  <c r="G74" i="18"/>
  <c r="F74" i="18"/>
  <c r="E74" i="18"/>
  <c r="C74" i="18"/>
  <c r="B74" i="18"/>
  <c r="O73" i="18"/>
  <c r="N73" i="18"/>
  <c r="M73" i="18"/>
  <c r="L73" i="18"/>
  <c r="K73" i="18"/>
  <c r="J73" i="18"/>
  <c r="I73" i="18"/>
  <c r="H73" i="18"/>
  <c r="P73" i="18" s="1"/>
  <c r="G73" i="18"/>
  <c r="F73" i="18"/>
  <c r="E73" i="18"/>
  <c r="C73" i="18"/>
  <c r="B73" i="18"/>
  <c r="S72" i="18"/>
  <c r="R72" i="18"/>
  <c r="Q72" i="18"/>
  <c r="P72" i="18"/>
  <c r="E72" i="18"/>
  <c r="S71" i="18"/>
  <c r="R71" i="18"/>
  <c r="Q71" i="18"/>
  <c r="P71" i="18"/>
  <c r="E71" i="18"/>
  <c r="O69" i="18"/>
  <c r="N69" i="18"/>
  <c r="M69" i="18"/>
  <c r="L69" i="18"/>
  <c r="K69" i="18"/>
  <c r="J69" i="18"/>
  <c r="I69" i="18"/>
  <c r="S69" i="18" s="1"/>
  <c r="H69" i="18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R68" i="18" s="1"/>
  <c r="G68" i="18"/>
  <c r="F68" i="18"/>
  <c r="C68" i="18"/>
  <c r="B68" i="18"/>
  <c r="T67" i="18"/>
  <c r="S67" i="18"/>
  <c r="R67" i="18"/>
  <c r="Q67" i="18"/>
  <c r="P67" i="18"/>
  <c r="E67" i="18"/>
  <c r="U67" i="18" s="1"/>
  <c r="S66" i="18"/>
  <c r="R66" i="18"/>
  <c r="Q66" i="18"/>
  <c r="P66" i="18"/>
  <c r="E66" i="18"/>
  <c r="U66" i="18" s="1"/>
  <c r="U65" i="18"/>
  <c r="S65" i="18"/>
  <c r="R65" i="18"/>
  <c r="Q65" i="18"/>
  <c r="P65" i="18"/>
  <c r="E65" i="18"/>
  <c r="T65" i="18" s="1"/>
  <c r="S64" i="18"/>
  <c r="R64" i="18"/>
  <c r="Q64" i="18"/>
  <c r="P64" i="18"/>
  <c r="E64" i="18"/>
  <c r="S63" i="18"/>
  <c r="R63" i="18"/>
  <c r="Q63" i="18"/>
  <c r="P63" i="18"/>
  <c r="E63" i="18"/>
  <c r="U63" i="18" s="1"/>
  <c r="O61" i="18"/>
  <c r="N61" i="18"/>
  <c r="M61" i="18"/>
  <c r="L61" i="18"/>
  <c r="K61" i="18"/>
  <c r="J61" i="18"/>
  <c r="I61" i="18"/>
  <c r="H61" i="18"/>
  <c r="C61" i="18"/>
  <c r="B61" i="18"/>
  <c r="E61" i="18" s="1"/>
  <c r="S60" i="18"/>
  <c r="R60" i="18"/>
  <c r="Q60" i="18"/>
  <c r="P60" i="18"/>
  <c r="E60" i="18"/>
  <c r="U60" i="18" s="1"/>
  <c r="S59" i="18"/>
  <c r="R59" i="18"/>
  <c r="Q59" i="18"/>
  <c r="P59" i="18"/>
  <c r="E59" i="18"/>
  <c r="T59" i="18" s="1"/>
  <c r="S58" i="18"/>
  <c r="R58" i="18"/>
  <c r="Q58" i="18"/>
  <c r="P58" i="18"/>
  <c r="E58" i="18"/>
  <c r="T58" i="18" s="1"/>
  <c r="S57" i="18"/>
  <c r="R57" i="18"/>
  <c r="Q57" i="18"/>
  <c r="P57" i="18"/>
  <c r="E57" i="18"/>
  <c r="O55" i="18"/>
  <c r="N55" i="18"/>
  <c r="M55" i="18"/>
  <c r="L55" i="18"/>
  <c r="K55" i="18"/>
  <c r="J55" i="18"/>
  <c r="I55" i="18"/>
  <c r="H55" i="18"/>
  <c r="G55" i="18"/>
  <c r="F55" i="18"/>
  <c r="C55" i="18"/>
  <c r="B55" i="18"/>
  <c r="S54" i="18"/>
  <c r="R54" i="18"/>
  <c r="Q54" i="18"/>
  <c r="P54" i="18"/>
  <c r="E54" i="18"/>
  <c r="S53" i="18"/>
  <c r="R53" i="18"/>
  <c r="Q53" i="18"/>
  <c r="P53" i="18"/>
  <c r="T53" i="18" s="1"/>
  <c r="E53" i="18"/>
  <c r="U53" i="18" s="1"/>
  <c r="U52" i="18"/>
  <c r="S52" i="18"/>
  <c r="R52" i="18"/>
  <c r="Q52" i="18"/>
  <c r="P52" i="18"/>
  <c r="E52" i="18"/>
  <c r="T52" i="18" s="1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U49" i="18" s="1"/>
  <c r="S48" i="18"/>
  <c r="R48" i="18"/>
  <c r="Q48" i="18"/>
  <c r="P48" i="18"/>
  <c r="E48" i="18"/>
  <c r="U47" i="18"/>
  <c r="T47" i="18"/>
  <c r="S47" i="18"/>
  <c r="R47" i="18"/>
  <c r="Q47" i="18"/>
  <c r="P47" i="18"/>
  <c r="E47" i="18"/>
  <c r="S46" i="18"/>
  <c r="R46" i="18"/>
  <c r="Q46" i="18"/>
  <c r="P46" i="18"/>
  <c r="E46" i="18"/>
  <c r="T46" i="18" s="1"/>
  <c r="U45" i="18"/>
  <c r="S45" i="18"/>
  <c r="R45" i="18"/>
  <c r="Q45" i="18"/>
  <c r="P45" i="18"/>
  <c r="E45" i="18"/>
  <c r="T45" i="18" s="1"/>
  <c r="S44" i="18"/>
  <c r="R44" i="18"/>
  <c r="Q44" i="18"/>
  <c r="P44" i="18"/>
  <c r="E44" i="18"/>
  <c r="O42" i="18"/>
  <c r="N42" i="18"/>
  <c r="M42" i="18"/>
  <c r="L42" i="18"/>
  <c r="K42" i="18"/>
  <c r="J42" i="18"/>
  <c r="I42" i="18"/>
  <c r="S42" i="18" s="1"/>
  <c r="H42" i="18"/>
  <c r="R42" i="18" s="1"/>
  <c r="G42" i="18"/>
  <c r="F42" i="18"/>
  <c r="C42" i="18"/>
  <c r="B42" i="18"/>
  <c r="T41" i="18"/>
  <c r="S41" i="18"/>
  <c r="R41" i="18"/>
  <c r="Q41" i="18"/>
  <c r="P41" i="18"/>
  <c r="E41" i="18"/>
  <c r="U41" i="18" s="1"/>
  <c r="S40" i="18"/>
  <c r="R40" i="18"/>
  <c r="Q40" i="18"/>
  <c r="P40" i="18"/>
  <c r="E40" i="18"/>
  <c r="T40" i="18" s="1"/>
  <c r="S39" i="18"/>
  <c r="R39" i="18"/>
  <c r="Q39" i="18"/>
  <c r="P39" i="18"/>
  <c r="E39" i="18"/>
  <c r="T39" i="18" s="1"/>
  <c r="S38" i="18"/>
  <c r="R38" i="18"/>
  <c r="Q38" i="18"/>
  <c r="P38" i="18"/>
  <c r="T38" i="18" s="1"/>
  <c r="E38" i="18"/>
  <c r="U38" i="18" s="1"/>
  <c r="U37" i="18"/>
  <c r="S37" i="18"/>
  <c r="R37" i="18"/>
  <c r="Q37" i="18"/>
  <c r="P37" i="18"/>
  <c r="E37" i="18"/>
  <c r="O35" i="18"/>
  <c r="N35" i="18"/>
  <c r="M35" i="18"/>
  <c r="L35" i="18"/>
  <c r="K35" i="18"/>
  <c r="S35" i="18" s="1"/>
  <c r="J35" i="18"/>
  <c r="I35" i="18"/>
  <c r="H35" i="18"/>
  <c r="R35" i="18" s="1"/>
  <c r="G35" i="18"/>
  <c r="F35" i="18"/>
  <c r="C35" i="18"/>
  <c r="E35" i="18" s="1"/>
  <c r="B35" i="18"/>
  <c r="U34" i="18"/>
  <c r="S34" i="18"/>
  <c r="R34" i="18"/>
  <c r="Q34" i="18"/>
  <c r="P34" i="18"/>
  <c r="E34" i="18"/>
  <c r="O32" i="18"/>
  <c r="N32" i="18"/>
  <c r="M32" i="18"/>
  <c r="L32" i="18"/>
  <c r="K32" i="18"/>
  <c r="J32" i="18"/>
  <c r="I32" i="18"/>
  <c r="S32" i="18" s="1"/>
  <c r="H32" i="18"/>
  <c r="R32" i="18" s="1"/>
  <c r="G32" i="18"/>
  <c r="F32" i="18"/>
  <c r="C32" i="18"/>
  <c r="B32" i="18"/>
  <c r="E32" i="18" s="1"/>
  <c r="S31" i="18"/>
  <c r="R31" i="18"/>
  <c r="Q31" i="18"/>
  <c r="P31" i="18"/>
  <c r="E31" i="18"/>
  <c r="T31" i="18" s="1"/>
  <c r="S30" i="18"/>
  <c r="R30" i="18"/>
  <c r="Q30" i="18"/>
  <c r="P30" i="18"/>
  <c r="E30" i="18"/>
  <c r="U29" i="18"/>
  <c r="S29" i="18"/>
  <c r="R29" i="18"/>
  <c r="Q29" i="18"/>
  <c r="P29" i="18"/>
  <c r="E29" i="18"/>
  <c r="T29" i="18" s="1"/>
  <c r="U28" i="18"/>
  <c r="S28" i="18"/>
  <c r="R28" i="18"/>
  <c r="Q28" i="18"/>
  <c r="P28" i="18"/>
  <c r="E28" i="18"/>
  <c r="T28" i="18" s="1"/>
  <c r="O26" i="18"/>
  <c r="N26" i="18"/>
  <c r="M26" i="18"/>
  <c r="L26" i="18"/>
  <c r="K26" i="18"/>
  <c r="J26" i="18"/>
  <c r="I26" i="18"/>
  <c r="S26" i="18" s="1"/>
  <c r="H26" i="18"/>
  <c r="R26" i="18" s="1"/>
  <c r="G26" i="18"/>
  <c r="F26" i="18"/>
  <c r="C26" i="18"/>
  <c r="B26" i="18"/>
  <c r="U25" i="18"/>
  <c r="S25" i="18"/>
  <c r="R25" i="18"/>
  <c r="Q25" i="18"/>
  <c r="P25" i="18"/>
  <c r="E25" i="18"/>
  <c r="T25" i="18" s="1"/>
  <c r="S24" i="18"/>
  <c r="R24" i="18"/>
  <c r="Q24" i="18"/>
  <c r="P24" i="18"/>
  <c r="E24" i="18"/>
  <c r="U23" i="18"/>
  <c r="T23" i="18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U19" i="18"/>
  <c r="S19" i="18"/>
  <c r="R19" i="18"/>
  <c r="Q19" i="18"/>
  <c r="P19" i="18"/>
  <c r="E19" i="18"/>
  <c r="T19" i="18" s="1"/>
  <c r="R17" i="18"/>
  <c r="O17" i="18"/>
  <c r="N17" i="18"/>
  <c r="M17" i="18"/>
  <c r="L17" i="18"/>
  <c r="K17" i="18"/>
  <c r="J17" i="18"/>
  <c r="I17" i="18"/>
  <c r="H17" i="18"/>
  <c r="G17" i="18"/>
  <c r="F17" i="18"/>
  <c r="C17" i="18"/>
  <c r="B17" i="18"/>
  <c r="U16" i="18"/>
  <c r="T16" i="18"/>
  <c r="S16" i="18"/>
  <c r="R16" i="18"/>
  <c r="Q16" i="18"/>
  <c r="P16" i="18"/>
  <c r="E16" i="18"/>
  <c r="S15" i="18"/>
  <c r="R15" i="18"/>
  <c r="Q15" i="18"/>
  <c r="P15" i="18"/>
  <c r="E15" i="18"/>
  <c r="S14" i="18"/>
  <c r="R14" i="18"/>
  <c r="Q14" i="18"/>
  <c r="P14" i="18"/>
  <c r="E14" i="18"/>
  <c r="U14" i="18" s="1"/>
  <c r="S13" i="18"/>
  <c r="R13" i="18"/>
  <c r="Q13" i="18"/>
  <c r="P13" i="18"/>
  <c r="E13" i="18"/>
  <c r="U13" i="18" s="1"/>
  <c r="S12" i="18"/>
  <c r="R12" i="18"/>
  <c r="Q12" i="18"/>
  <c r="P12" i="18"/>
  <c r="E12" i="18"/>
  <c r="U12" i="18" s="1"/>
  <c r="S11" i="18"/>
  <c r="R11" i="18"/>
  <c r="Q11" i="18"/>
  <c r="P11" i="18"/>
  <c r="E11" i="18"/>
  <c r="S10" i="18"/>
  <c r="R10" i="18"/>
  <c r="Q10" i="18"/>
  <c r="P10" i="18"/>
  <c r="E10" i="18"/>
  <c r="U10" i="18" s="1"/>
  <c r="U9" i="18"/>
  <c r="S9" i="18"/>
  <c r="R9" i="18"/>
  <c r="Q9" i="18"/>
  <c r="P9" i="18"/>
  <c r="E9" i="18"/>
  <c r="S96" i="17"/>
  <c r="R96" i="17"/>
  <c r="Q96" i="17"/>
  <c r="P96" i="17"/>
  <c r="E96" i="17"/>
  <c r="U96" i="17" s="1"/>
  <c r="S95" i="17"/>
  <c r="R95" i="17"/>
  <c r="Q95" i="17"/>
  <c r="P95" i="17"/>
  <c r="E95" i="17"/>
  <c r="U95" i="17" s="1"/>
  <c r="S94" i="17"/>
  <c r="R94" i="17"/>
  <c r="Q94" i="17"/>
  <c r="P94" i="17"/>
  <c r="E94" i="17"/>
  <c r="S93" i="17"/>
  <c r="R93" i="17"/>
  <c r="Q93" i="17"/>
  <c r="P93" i="17"/>
  <c r="E93" i="17"/>
  <c r="U92" i="17"/>
  <c r="S92" i="17"/>
  <c r="R92" i="17"/>
  <c r="Q92" i="17"/>
  <c r="P92" i="17"/>
  <c r="E92" i="17"/>
  <c r="T92" i="17" s="1"/>
  <c r="U91" i="17"/>
  <c r="S91" i="17"/>
  <c r="R91" i="17"/>
  <c r="Q91" i="17"/>
  <c r="P91" i="17"/>
  <c r="E91" i="17"/>
  <c r="T91" i="17" s="1"/>
  <c r="S90" i="17"/>
  <c r="R90" i="17"/>
  <c r="Q90" i="17"/>
  <c r="P90" i="17"/>
  <c r="E90" i="17"/>
  <c r="S89" i="17"/>
  <c r="R89" i="17"/>
  <c r="Q89" i="17"/>
  <c r="P89" i="17"/>
  <c r="E89" i="17"/>
  <c r="T89" i="17" s="1"/>
  <c r="U88" i="17"/>
  <c r="S88" i="17"/>
  <c r="R88" i="17"/>
  <c r="Q88" i="17"/>
  <c r="P88" i="17"/>
  <c r="E88" i="17"/>
  <c r="O75" i="17"/>
  <c r="N75" i="17"/>
  <c r="M75" i="17"/>
  <c r="L75" i="17"/>
  <c r="K75" i="17"/>
  <c r="J75" i="17"/>
  <c r="I75" i="17"/>
  <c r="H75" i="17"/>
  <c r="R75" i="17" s="1"/>
  <c r="G75" i="17"/>
  <c r="F75" i="17"/>
  <c r="C75" i="17"/>
  <c r="B75" i="17"/>
  <c r="S74" i="17"/>
  <c r="R74" i="17"/>
  <c r="O74" i="17"/>
  <c r="N74" i="17"/>
  <c r="M74" i="17"/>
  <c r="L74" i="17"/>
  <c r="K74" i="17"/>
  <c r="J74" i="17"/>
  <c r="I74" i="17"/>
  <c r="H74" i="17"/>
  <c r="G74" i="17"/>
  <c r="F74" i="17"/>
  <c r="C74" i="17"/>
  <c r="B74" i="17"/>
  <c r="O73" i="17"/>
  <c r="N73" i="17"/>
  <c r="M73" i="17"/>
  <c r="L73" i="17"/>
  <c r="K73" i="17"/>
  <c r="J73" i="17"/>
  <c r="I73" i="17"/>
  <c r="S73" i="17" s="1"/>
  <c r="H73" i="17"/>
  <c r="R73" i="17" s="1"/>
  <c r="G73" i="17"/>
  <c r="F73" i="17"/>
  <c r="C73" i="17"/>
  <c r="B73" i="17"/>
  <c r="S72" i="17"/>
  <c r="R72" i="17"/>
  <c r="Q72" i="17"/>
  <c r="P72" i="17"/>
  <c r="T72" i="17" s="1"/>
  <c r="E72" i="17"/>
  <c r="U72" i="17" s="1"/>
  <c r="S71" i="17"/>
  <c r="R71" i="17"/>
  <c r="Q71" i="17"/>
  <c r="U71" i="17" s="1"/>
  <c r="P71" i="17"/>
  <c r="E71" i="17"/>
  <c r="O69" i="17"/>
  <c r="N69" i="17"/>
  <c r="M69" i="17"/>
  <c r="L69" i="17"/>
  <c r="K69" i="17"/>
  <c r="J69" i="17"/>
  <c r="I69" i="17"/>
  <c r="S69" i="17" s="1"/>
  <c r="H69" i="17"/>
  <c r="G69" i="17"/>
  <c r="F69" i="17"/>
  <c r="C69" i="17"/>
  <c r="B69" i="17"/>
  <c r="S68" i="17"/>
  <c r="O68" i="17"/>
  <c r="N68" i="17"/>
  <c r="M68" i="17"/>
  <c r="L68" i="17"/>
  <c r="K68" i="17"/>
  <c r="J68" i="17"/>
  <c r="I68" i="17"/>
  <c r="H68" i="17"/>
  <c r="R68" i="17" s="1"/>
  <c r="G68" i="17"/>
  <c r="F68" i="17"/>
  <c r="C68" i="17"/>
  <c r="B68" i="17"/>
  <c r="S67" i="17"/>
  <c r="R67" i="17"/>
  <c r="Q67" i="17"/>
  <c r="P67" i="17"/>
  <c r="E67" i="17"/>
  <c r="S66" i="17"/>
  <c r="R66" i="17"/>
  <c r="Q66" i="17"/>
  <c r="P66" i="17"/>
  <c r="E66" i="17"/>
  <c r="T66" i="17" s="1"/>
  <c r="S65" i="17"/>
  <c r="R65" i="17"/>
  <c r="Q65" i="17"/>
  <c r="P65" i="17"/>
  <c r="E65" i="17"/>
  <c r="S64" i="17"/>
  <c r="R64" i="17"/>
  <c r="Q64" i="17"/>
  <c r="P64" i="17"/>
  <c r="E64" i="17"/>
  <c r="U64" i="17" s="1"/>
  <c r="U63" i="17"/>
  <c r="S63" i="17"/>
  <c r="R63" i="17"/>
  <c r="Q63" i="17"/>
  <c r="P63" i="17"/>
  <c r="E63" i="17"/>
  <c r="T63" i="17" s="1"/>
  <c r="O61" i="17"/>
  <c r="N61" i="17"/>
  <c r="M61" i="17"/>
  <c r="L61" i="17"/>
  <c r="K61" i="17"/>
  <c r="J61" i="17"/>
  <c r="I61" i="17"/>
  <c r="S61" i="17" s="1"/>
  <c r="H61" i="17"/>
  <c r="R61" i="17" s="1"/>
  <c r="C61" i="17"/>
  <c r="B61" i="17"/>
  <c r="E61" i="17" s="1"/>
  <c r="S60" i="17"/>
  <c r="R60" i="17"/>
  <c r="Q60" i="17"/>
  <c r="P60" i="17"/>
  <c r="E60" i="17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O55" i="17"/>
  <c r="N55" i="17"/>
  <c r="M55" i="17"/>
  <c r="L55" i="17"/>
  <c r="K55" i="17"/>
  <c r="J55" i="17"/>
  <c r="I55" i="17"/>
  <c r="H55" i="17"/>
  <c r="G55" i="17"/>
  <c r="F55" i="17"/>
  <c r="C55" i="17"/>
  <c r="B55" i="17"/>
  <c r="U54" i="17"/>
  <c r="S54" i="17"/>
  <c r="R54" i="17"/>
  <c r="Q54" i="17"/>
  <c r="P54" i="17"/>
  <c r="E54" i="17"/>
  <c r="T54" i="17" s="1"/>
  <c r="U53" i="17"/>
  <c r="S53" i="17"/>
  <c r="R53" i="17"/>
  <c r="Q53" i="17"/>
  <c r="P53" i="17"/>
  <c r="T53" i="17" s="1"/>
  <c r="E53" i="17"/>
  <c r="S52" i="17"/>
  <c r="R52" i="17"/>
  <c r="Q52" i="17"/>
  <c r="P52" i="17"/>
  <c r="E52" i="17"/>
  <c r="U52" i="17" s="1"/>
  <c r="S51" i="17"/>
  <c r="R51" i="17"/>
  <c r="Q51" i="17"/>
  <c r="P51" i="17"/>
  <c r="E51" i="17"/>
  <c r="U51" i="17" s="1"/>
  <c r="S50" i="17"/>
  <c r="R50" i="17"/>
  <c r="Q50" i="17"/>
  <c r="P50" i="17"/>
  <c r="E50" i="17"/>
  <c r="T50" i="17" s="1"/>
  <c r="U49" i="17"/>
  <c r="T49" i="17"/>
  <c r="S49" i="17"/>
  <c r="R49" i="17"/>
  <c r="Q49" i="17"/>
  <c r="P49" i="17"/>
  <c r="E49" i="17"/>
  <c r="S48" i="17"/>
  <c r="R48" i="17"/>
  <c r="Q48" i="17"/>
  <c r="P48" i="17"/>
  <c r="E48" i="17"/>
  <c r="T47" i="17"/>
  <c r="S47" i="17"/>
  <c r="R47" i="17"/>
  <c r="Q47" i="17"/>
  <c r="P47" i="17"/>
  <c r="E47" i="17"/>
  <c r="U47" i="17" s="1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U45" i="17" s="1"/>
  <c r="U44" i="17"/>
  <c r="S44" i="17"/>
  <c r="R44" i="17"/>
  <c r="Q44" i="17"/>
  <c r="P44" i="17"/>
  <c r="E44" i="17"/>
  <c r="T44" i="17" s="1"/>
  <c r="O42" i="17"/>
  <c r="N42" i="17"/>
  <c r="M42" i="17"/>
  <c r="L42" i="17"/>
  <c r="K42" i="17"/>
  <c r="J42" i="17"/>
  <c r="I42" i="17"/>
  <c r="S42" i="17" s="1"/>
  <c r="H42" i="17"/>
  <c r="G42" i="17"/>
  <c r="F42" i="17"/>
  <c r="C42" i="17"/>
  <c r="B42" i="17"/>
  <c r="E42" i="17" s="1"/>
  <c r="S41" i="17"/>
  <c r="R41" i="17"/>
  <c r="Q41" i="17"/>
  <c r="P41" i="17"/>
  <c r="E41" i="17"/>
  <c r="T41" i="17" s="1"/>
  <c r="S40" i="17"/>
  <c r="R40" i="17"/>
  <c r="Q40" i="17"/>
  <c r="P40" i="17"/>
  <c r="E40" i="17"/>
  <c r="S39" i="17"/>
  <c r="R39" i="17"/>
  <c r="Q39" i="17"/>
  <c r="P39" i="17"/>
  <c r="E39" i="17"/>
  <c r="U39" i="17" s="1"/>
  <c r="U38" i="17"/>
  <c r="S38" i="17"/>
  <c r="R38" i="17"/>
  <c r="Q38" i="17"/>
  <c r="P38" i="17"/>
  <c r="T38" i="17" s="1"/>
  <c r="E38" i="17"/>
  <c r="S37" i="17"/>
  <c r="R37" i="17"/>
  <c r="Q37" i="17"/>
  <c r="P37" i="17"/>
  <c r="E37" i="17"/>
  <c r="O35" i="17"/>
  <c r="N35" i="17"/>
  <c r="M35" i="17"/>
  <c r="L35" i="17"/>
  <c r="K35" i="17"/>
  <c r="J35" i="17"/>
  <c r="I35" i="17"/>
  <c r="S35" i="17" s="1"/>
  <c r="H35" i="17"/>
  <c r="R35" i="17" s="1"/>
  <c r="G35" i="17"/>
  <c r="F35" i="17"/>
  <c r="E35" i="17"/>
  <c r="C35" i="17"/>
  <c r="B35" i="17"/>
  <c r="S34" i="17"/>
  <c r="R34" i="17"/>
  <c r="Q34" i="17"/>
  <c r="P34" i="17"/>
  <c r="T34" i="17" s="1"/>
  <c r="E34" i="17"/>
  <c r="U34" i="17" s="1"/>
  <c r="O32" i="17"/>
  <c r="N32" i="17"/>
  <c r="M32" i="17"/>
  <c r="L32" i="17"/>
  <c r="K32" i="17"/>
  <c r="J32" i="17"/>
  <c r="I32" i="17"/>
  <c r="S32" i="17" s="1"/>
  <c r="H32" i="17"/>
  <c r="R32" i="17" s="1"/>
  <c r="G32" i="17"/>
  <c r="F32" i="17"/>
  <c r="E32" i="17"/>
  <c r="C32" i="17"/>
  <c r="B32" i="17"/>
  <c r="U31" i="17"/>
  <c r="T31" i="17"/>
  <c r="S31" i="17"/>
  <c r="R31" i="17"/>
  <c r="Q31" i="17"/>
  <c r="P31" i="17"/>
  <c r="E31" i="17"/>
  <c r="S30" i="17"/>
  <c r="R30" i="17"/>
  <c r="Q30" i="17"/>
  <c r="P30" i="17"/>
  <c r="E30" i="17"/>
  <c r="S29" i="17"/>
  <c r="R29" i="17"/>
  <c r="Q29" i="17"/>
  <c r="P29" i="17"/>
  <c r="E29" i="17"/>
  <c r="U29" i="17" s="1"/>
  <c r="S28" i="17"/>
  <c r="R28" i="17"/>
  <c r="Q28" i="17"/>
  <c r="P28" i="17"/>
  <c r="E28" i="17"/>
  <c r="T28" i="17" s="1"/>
  <c r="O26" i="17"/>
  <c r="N26" i="17"/>
  <c r="M26" i="17"/>
  <c r="L26" i="17"/>
  <c r="K26" i="17"/>
  <c r="J26" i="17"/>
  <c r="I26" i="17"/>
  <c r="S26" i="17" s="1"/>
  <c r="H26" i="17"/>
  <c r="G26" i="17"/>
  <c r="F26" i="17"/>
  <c r="C26" i="17"/>
  <c r="E26" i="17" s="1"/>
  <c r="B26" i="17"/>
  <c r="S25" i="17"/>
  <c r="R25" i="17"/>
  <c r="Q25" i="17"/>
  <c r="P25" i="17"/>
  <c r="E25" i="17"/>
  <c r="T25" i="17" s="1"/>
  <c r="S24" i="17"/>
  <c r="R24" i="17"/>
  <c r="Q24" i="17"/>
  <c r="P24" i="17"/>
  <c r="E24" i="17"/>
  <c r="T23" i="17"/>
  <c r="S23" i="17"/>
  <c r="R23" i="17"/>
  <c r="Q23" i="17"/>
  <c r="P23" i="17"/>
  <c r="E23" i="17"/>
  <c r="U23" i="17" s="1"/>
  <c r="S22" i="17"/>
  <c r="R22" i="17"/>
  <c r="Q22" i="17"/>
  <c r="P22" i="17"/>
  <c r="E22" i="17"/>
  <c r="T21" i="17"/>
  <c r="S21" i="17"/>
  <c r="R21" i="17"/>
  <c r="Q21" i="17"/>
  <c r="P21" i="17"/>
  <c r="E21" i="17"/>
  <c r="U21" i="17" s="1"/>
  <c r="U20" i="17"/>
  <c r="T20" i="17"/>
  <c r="S20" i="17"/>
  <c r="R20" i="17"/>
  <c r="Q20" i="17"/>
  <c r="P20" i="17"/>
  <c r="E20" i="17"/>
  <c r="S19" i="17"/>
  <c r="R19" i="17"/>
  <c r="Q19" i="17"/>
  <c r="P19" i="17"/>
  <c r="E19" i="17"/>
  <c r="U19" i="17" s="1"/>
  <c r="O17" i="17"/>
  <c r="N17" i="17"/>
  <c r="M17" i="17"/>
  <c r="L17" i="17"/>
  <c r="K17" i="17"/>
  <c r="J17" i="17"/>
  <c r="I17" i="17"/>
  <c r="S17" i="17" s="1"/>
  <c r="H17" i="17"/>
  <c r="R17" i="17" s="1"/>
  <c r="G17" i="17"/>
  <c r="F17" i="17"/>
  <c r="C17" i="17"/>
  <c r="E17" i="17" s="1"/>
  <c r="B17" i="17"/>
  <c r="T16" i="17"/>
  <c r="S16" i="17"/>
  <c r="R16" i="17"/>
  <c r="Q16" i="17"/>
  <c r="P16" i="17"/>
  <c r="E16" i="17"/>
  <c r="U16" i="17" s="1"/>
  <c r="S15" i="17"/>
  <c r="R15" i="17"/>
  <c r="Q15" i="17"/>
  <c r="P15" i="17"/>
  <c r="E15" i="17"/>
  <c r="U15" i="17" s="1"/>
  <c r="U14" i="17"/>
  <c r="S14" i="17"/>
  <c r="R14" i="17"/>
  <c r="Q14" i="17"/>
  <c r="P14" i="17"/>
  <c r="E14" i="17"/>
  <c r="T14" i="17" s="1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T10" i="17"/>
  <c r="S10" i="17"/>
  <c r="R10" i="17"/>
  <c r="Q10" i="17"/>
  <c r="P10" i="17"/>
  <c r="E10" i="17"/>
  <c r="U9" i="17"/>
  <c r="T9" i="17"/>
  <c r="S9" i="17"/>
  <c r="R9" i="17"/>
  <c r="Q9" i="17"/>
  <c r="P9" i="17"/>
  <c r="E9" i="17"/>
  <c r="S96" i="16"/>
  <c r="R96" i="16"/>
  <c r="Q96" i="16"/>
  <c r="P96" i="16"/>
  <c r="E96" i="16"/>
  <c r="S95" i="16"/>
  <c r="R95" i="16"/>
  <c r="Q95" i="16"/>
  <c r="P95" i="16"/>
  <c r="E95" i="16"/>
  <c r="U95" i="16" s="1"/>
  <c r="S94" i="16"/>
  <c r="R94" i="16"/>
  <c r="Q94" i="16"/>
  <c r="P94" i="16"/>
  <c r="E94" i="16"/>
  <c r="S93" i="16"/>
  <c r="R93" i="16"/>
  <c r="Q93" i="16"/>
  <c r="P93" i="16"/>
  <c r="E93" i="16"/>
  <c r="S92" i="16"/>
  <c r="R92" i="16"/>
  <c r="Q92" i="16"/>
  <c r="P92" i="16"/>
  <c r="E92" i="16"/>
  <c r="S91" i="16"/>
  <c r="R91" i="16"/>
  <c r="Q91" i="16"/>
  <c r="P91" i="16"/>
  <c r="E91" i="16"/>
  <c r="T90" i="16"/>
  <c r="S90" i="16"/>
  <c r="R90" i="16"/>
  <c r="Q90" i="16"/>
  <c r="P90" i="16"/>
  <c r="E90" i="16"/>
  <c r="U90" i="16" s="1"/>
  <c r="U89" i="16"/>
  <c r="T89" i="16"/>
  <c r="S89" i="16"/>
  <c r="R89" i="16"/>
  <c r="Q89" i="16"/>
  <c r="P89" i="16"/>
  <c r="E89" i="16"/>
  <c r="S88" i="16"/>
  <c r="R88" i="16"/>
  <c r="Q88" i="16"/>
  <c r="P88" i="16"/>
  <c r="E88" i="16"/>
  <c r="U88" i="16" s="1"/>
  <c r="O75" i="16"/>
  <c r="N75" i="16"/>
  <c r="M75" i="16"/>
  <c r="L75" i="16"/>
  <c r="K75" i="16"/>
  <c r="J75" i="16"/>
  <c r="I75" i="16"/>
  <c r="H75" i="16"/>
  <c r="G75" i="16"/>
  <c r="F75" i="16"/>
  <c r="C75" i="16"/>
  <c r="B75" i="16"/>
  <c r="O74" i="16"/>
  <c r="N74" i="16"/>
  <c r="M74" i="16"/>
  <c r="L74" i="16"/>
  <c r="K74" i="16"/>
  <c r="J74" i="16"/>
  <c r="I74" i="16"/>
  <c r="H74" i="16"/>
  <c r="G74" i="16"/>
  <c r="F74" i="16"/>
  <c r="C74" i="16"/>
  <c r="E74" i="16" s="1"/>
  <c r="B74" i="16"/>
  <c r="O73" i="16"/>
  <c r="N73" i="16"/>
  <c r="M73" i="16"/>
  <c r="L73" i="16"/>
  <c r="K73" i="16"/>
  <c r="J73" i="16"/>
  <c r="I73" i="16"/>
  <c r="H73" i="16"/>
  <c r="G73" i="16"/>
  <c r="F73" i="16"/>
  <c r="C73" i="16"/>
  <c r="B73" i="16"/>
  <c r="S72" i="16"/>
  <c r="R72" i="16"/>
  <c r="Q72" i="16"/>
  <c r="P72" i="16"/>
  <c r="E72" i="16"/>
  <c r="U72" i="16" s="1"/>
  <c r="S71" i="16"/>
  <c r="R71" i="16"/>
  <c r="Q71" i="16"/>
  <c r="U71" i="16" s="1"/>
  <c r="P71" i="16"/>
  <c r="E71" i="16"/>
  <c r="O69" i="16"/>
  <c r="N69" i="16"/>
  <c r="M69" i="16"/>
  <c r="L69" i="16"/>
  <c r="K69" i="16"/>
  <c r="J69" i="16"/>
  <c r="I69" i="16"/>
  <c r="H69" i="16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R68" i="16" s="1"/>
  <c r="G68" i="16"/>
  <c r="F68" i="16"/>
  <c r="C68" i="16"/>
  <c r="B68" i="16"/>
  <c r="E68" i="16" s="1"/>
  <c r="U67" i="16"/>
  <c r="T67" i="16"/>
  <c r="S67" i="16"/>
  <c r="R67" i="16"/>
  <c r="Q67" i="16"/>
  <c r="P67" i="16"/>
  <c r="E67" i="16"/>
  <c r="S66" i="16"/>
  <c r="R66" i="16"/>
  <c r="Q66" i="16"/>
  <c r="P66" i="16"/>
  <c r="E66" i="16"/>
  <c r="U66" i="16" s="1"/>
  <c r="S65" i="16"/>
  <c r="R65" i="16"/>
  <c r="Q65" i="16"/>
  <c r="P65" i="16"/>
  <c r="E65" i="16"/>
  <c r="U65" i="16" s="1"/>
  <c r="S64" i="16"/>
  <c r="R64" i="16"/>
  <c r="Q64" i="16"/>
  <c r="P64" i="16"/>
  <c r="E64" i="16"/>
  <c r="U64" i="16" s="1"/>
  <c r="S63" i="16"/>
  <c r="R63" i="16"/>
  <c r="Q63" i="16"/>
  <c r="P63" i="16"/>
  <c r="E63" i="16"/>
  <c r="U63" i="16" s="1"/>
  <c r="O61" i="16"/>
  <c r="N61" i="16"/>
  <c r="M61" i="16"/>
  <c r="L61" i="16"/>
  <c r="K61" i="16"/>
  <c r="J61" i="16"/>
  <c r="I61" i="16"/>
  <c r="S61" i="16" s="1"/>
  <c r="H61" i="16"/>
  <c r="C61" i="16"/>
  <c r="B61" i="16"/>
  <c r="S60" i="16"/>
  <c r="R60" i="16"/>
  <c r="Q60" i="16"/>
  <c r="P60" i="16"/>
  <c r="E60" i="16"/>
  <c r="U60" i="16" s="1"/>
  <c r="U59" i="16"/>
  <c r="S59" i="16"/>
  <c r="R59" i="16"/>
  <c r="Q59" i="16"/>
  <c r="P59" i="16"/>
  <c r="E59" i="16"/>
  <c r="T59" i="16" s="1"/>
  <c r="S58" i="16"/>
  <c r="R58" i="16"/>
  <c r="Q58" i="16"/>
  <c r="P58" i="16"/>
  <c r="E58" i="16"/>
  <c r="T58" i="16" s="1"/>
  <c r="T57" i="16"/>
  <c r="S57" i="16"/>
  <c r="R57" i="16"/>
  <c r="Q57" i="16"/>
  <c r="P57" i="16"/>
  <c r="E57" i="16"/>
  <c r="U57" i="16" s="1"/>
  <c r="O55" i="16"/>
  <c r="N55" i="16"/>
  <c r="M55" i="16"/>
  <c r="L55" i="16"/>
  <c r="K55" i="16"/>
  <c r="J55" i="16"/>
  <c r="I55" i="16"/>
  <c r="H55" i="16"/>
  <c r="G55" i="16"/>
  <c r="F55" i="16"/>
  <c r="C55" i="16"/>
  <c r="B55" i="16"/>
  <c r="E55" i="16" s="1"/>
  <c r="U54" i="16"/>
  <c r="S54" i="16"/>
  <c r="R54" i="16"/>
  <c r="Q54" i="16"/>
  <c r="P54" i="16"/>
  <c r="E54" i="16"/>
  <c r="S53" i="16"/>
  <c r="R53" i="16"/>
  <c r="Q53" i="16"/>
  <c r="P53" i="16"/>
  <c r="E53" i="16"/>
  <c r="U53" i="16" s="1"/>
  <c r="S52" i="16"/>
  <c r="R52" i="16"/>
  <c r="Q52" i="16"/>
  <c r="P52" i="16"/>
  <c r="E52" i="16"/>
  <c r="U52" i="16" s="1"/>
  <c r="U51" i="16"/>
  <c r="S51" i="16"/>
  <c r="R51" i="16"/>
  <c r="Q51" i="16"/>
  <c r="P51" i="16"/>
  <c r="E51" i="16"/>
  <c r="T51" i="16" s="1"/>
  <c r="S50" i="16"/>
  <c r="R50" i="16"/>
  <c r="Q50" i="16"/>
  <c r="P50" i="16"/>
  <c r="E50" i="16"/>
  <c r="S49" i="16"/>
  <c r="R49" i="16"/>
  <c r="Q49" i="16"/>
  <c r="P49" i="16"/>
  <c r="E49" i="16"/>
  <c r="U49" i="16" s="1"/>
  <c r="U48" i="16"/>
  <c r="S48" i="16"/>
  <c r="R48" i="16"/>
  <c r="Q48" i="16"/>
  <c r="P48" i="16"/>
  <c r="E48" i="16"/>
  <c r="T48" i="16" s="1"/>
  <c r="T47" i="16"/>
  <c r="S47" i="16"/>
  <c r="R47" i="16"/>
  <c r="Q47" i="16"/>
  <c r="P47" i="16"/>
  <c r="E47" i="16"/>
  <c r="U47" i="16" s="1"/>
  <c r="S46" i="16"/>
  <c r="R46" i="16"/>
  <c r="Q46" i="16"/>
  <c r="P46" i="16"/>
  <c r="T46" i="16" s="1"/>
  <c r="E46" i="16"/>
  <c r="U46" i="16" s="1"/>
  <c r="T45" i="16"/>
  <c r="S45" i="16"/>
  <c r="R45" i="16"/>
  <c r="Q45" i="16"/>
  <c r="P45" i="16"/>
  <c r="E45" i="16"/>
  <c r="U45" i="16" s="1"/>
  <c r="S44" i="16"/>
  <c r="R44" i="16"/>
  <c r="Q44" i="16"/>
  <c r="P44" i="16"/>
  <c r="E44" i="16"/>
  <c r="U44" i="16" s="1"/>
  <c r="O42" i="16"/>
  <c r="N42" i="16"/>
  <c r="M42" i="16"/>
  <c r="L42" i="16"/>
  <c r="K42" i="16"/>
  <c r="S42" i="16" s="1"/>
  <c r="J42" i="16"/>
  <c r="I42" i="16"/>
  <c r="H42" i="16"/>
  <c r="R42" i="16" s="1"/>
  <c r="G42" i="16"/>
  <c r="F42" i="16"/>
  <c r="C42" i="16"/>
  <c r="B42" i="16"/>
  <c r="E42" i="16" s="1"/>
  <c r="S41" i="16"/>
  <c r="R41" i="16"/>
  <c r="Q41" i="16"/>
  <c r="P41" i="16"/>
  <c r="E41" i="16"/>
  <c r="U41" i="16" s="1"/>
  <c r="U40" i="16"/>
  <c r="S40" i="16"/>
  <c r="R40" i="16"/>
  <c r="Q40" i="16"/>
  <c r="P40" i="16"/>
  <c r="E40" i="16"/>
  <c r="T40" i="16" s="1"/>
  <c r="S39" i="16"/>
  <c r="R39" i="16"/>
  <c r="Q39" i="16"/>
  <c r="P39" i="16"/>
  <c r="E39" i="16"/>
  <c r="S38" i="16"/>
  <c r="R38" i="16"/>
  <c r="Q38" i="16"/>
  <c r="P38" i="16"/>
  <c r="T38" i="16" s="1"/>
  <c r="E38" i="16"/>
  <c r="U38" i="16" s="1"/>
  <c r="S37" i="16"/>
  <c r="R37" i="16"/>
  <c r="Q37" i="16"/>
  <c r="U37" i="16" s="1"/>
  <c r="P37" i="16"/>
  <c r="E37" i="16"/>
  <c r="S35" i="16"/>
  <c r="O35" i="16"/>
  <c r="N35" i="16"/>
  <c r="M35" i="16"/>
  <c r="L35" i="16"/>
  <c r="K35" i="16"/>
  <c r="J35" i="16"/>
  <c r="I35" i="16"/>
  <c r="H35" i="16"/>
  <c r="G35" i="16"/>
  <c r="F35" i="16"/>
  <c r="C35" i="16"/>
  <c r="B35" i="16"/>
  <c r="S34" i="16"/>
  <c r="R34" i="16"/>
  <c r="Q34" i="16"/>
  <c r="P34" i="16"/>
  <c r="E34" i="16"/>
  <c r="O32" i="16"/>
  <c r="N32" i="16"/>
  <c r="M32" i="16"/>
  <c r="L32" i="16"/>
  <c r="K32" i="16"/>
  <c r="J32" i="16"/>
  <c r="I32" i="16"/>
  <c r="H32" i="16"/>
  <c r="P32" i="16" s="1"/>
  <c r="G32" i="16"/>
  <c r="F32" i="16"/>
  <c r="C32" i="16"/>
  <c r="B32" i="16"/>
  <c r="S31" i="16"/>
  <c r="R31" i="16"/>
  <c r="Q31" i="16"/>
  <c r="P31" i="16"/>
  <c r="E31" i="16"/>
  <c r="S30" i="16"/>
  <c r="R30" i="16"/>
  <c r="Q30" i="16"/>
  <c r="P30" i="16"/>
  <c r="E30" i="16"/>
  <c r="U30" i="16" s="1"/>
  <c r="S29" i="16"/>
  <c r="R29" i="16"/>
  <c r="Q29" i="16"/>
  <c r="P29" i="16"/>
  <c r="E29" i="16"/>
  <c r="U29" i="16" s="1"/>
  <c r="T28" i="16"/>
  <c r="S28" i="16"/>
  <c r="R28" i="16"/>
  <c r="Q28" i="16"/>
  <c r="P28" i="16"/>
  <c r="E28" i="16"/>
  <c r="U28" i="16" s="1"/>
  <c r="O26" i="16"/>
  <c r="N26" i="16"/>
  <c r="M26" i="16"/>
  <c r="L26" i="16"/>
  <c r="K26" i="16"/>
  <c r="J26" i="16"/>
  <c r="I26" i="16"/>
  <c r="S26" i="16" s="1"/>
  <c r="H26" i="16"/>
  <c r="R26" i="16" s="1"/>
  <c r="G26" i="16"/>
  <c r="F26" i="16"/>
  <c r="C26" i="16"/>
  <c r="E26" i="16" s="1"/>
  <c r="B26" i="16"/>
  <c r="S25" i="16"/>
  <c r="R25" i="16"/>
  <c r="Q25" i="16"/>
  <c r="P25" i="16"/>
  <c r="E25" i="16"/>
  <c r="U25" i="16" s="1"/>
  <c r="S24" i="16"/>
  <c r="R24" i="16"/>
  <c r="Q24" i="16"/>
  <c r="P24" i="16"/>
  <c r="E24" i="16"/>
  <c r="U24" i="16" s="1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T20" i="16" s="1"/>
  <c r="S19" i="16"/>
  <c r="R19" i="16"/>
  <c r="Q19" i="16"/>
  <c r="P19" i="16"/>
  <c r="E19" i="16"/>
  <c r="O17" i="16"/>
  <c r="N17" i="16"/>
  <c r="M17" i="16"/>
  <c r="L17" i="16"/>
  <c r="K17" i="16"/>
  <c r="J17" i="16"/>
  <c r="I17" i="16"/>
  <c r="H17" i="16"/>
  <c r="P17" i="16" s="1"/>
  <c r="G17" i="16"/>
  <c r="F17" i="16"/>
  <c r="C17" i="16"/>
  <c r="B17" i="16"/>
  <c r="S16" i="16"/>
  <c r="R16" i="16"/>
  <c r="Q16" i="16"/>
  <c r="P16" i="16"/>
  <c r="E16" i="16"/>
  <c r="U16" i="16" s="1"/>
  <c r="U15" i="16"/>
  <c r="S15" i="16"/>
  <c r="R15" i="16"/>
  <c r="Q15" i="16"/>
  <c r="P15" i="16"/>
  <c r="T15" i="16" s="1"/>
  <c r="E15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S11" i="16"/>
  <c r="R11" i="16"/>
  <c r="Q11" i="16"/>
  <c r="P11" i="16"/>
  <c r="E11" i="16"/>
  <c r="S10" i="16"/>
  <c r="R10" i="16"/>
  <c r="Q10" i="16"/>
  <c r="P10" i="16"/>
  <c r="E10" i="16"/>
  <c r="U10" i="16" s="1"/>
  <c r="U9" i="16"/>
  <c r="S9" i="16"/>
  <c r="R9" i="16"/>
  <c r="Q9" i="16"/>
  <c r="P9" i="16"/>
  <c r="E9" i="16"/>
  <c r="T9" i="16" s="1"/>
  <c r="S96" i="15"/>
  <c r="R96" i="15"/>
  <c r="Q96" i="15"/>
  <c r="P96" i="15"/>
  <c r="E96" i="15"/>
  <c r="T96" i="15" s="1"/>
  <c r="U95" i="15"/>
  <c r="T95" i="15"/>
  <c r="S95" i="15"/>
  <c r="R95" i="15"/>
  <c r="Q95" i="15"/>
  <c r="P95" i="15"/>
  <c r="E95" i="15"/>
  <c r="T94" i="15"/>
  <c r="S94" i="15"/>
  <c r="R94" i="15"/>
  <c r="Q94" i="15"/>
  <c r="P94" i="15"/>
  <c r="E94" i="15"/>
  <c r="U94" i="15" s="1"/>
  <c r="S93" i="15"/>
  <c r="R93" i="15"/>
  <c r="Q93" i="15"/>
  <c r="P93" i="15"/>
  <c r="E93" i="15"/>
  <c r="U93" i="15" s="1"/>
  <c r="S92" i="15"/>
  <c r="R92" i="15"/>
  <c r="Q92" i="15"/>
  <c r="P92" i="15"/>
  <c r="E92" i="15"/>
  <c r="S91" i="15"/>
  <c r="R91" i="15"/>
  <c r="Q91" i="15"/>
  <c r="P91" i="15"/>
  <c r="E91" i="15"/>
  <c r="T90" i="15"/>
  <c r="S90" i="15"/>
  <c r="R90" i="15"/>
  <c r="Q90" i="15"/>
  <c r="P90" i="15"/>
  <c r="E90" i="15"/>
  <c r="U90" i="15" s="1"/>
  <c r="S89" i="15"/>
  <c r="R89" i="15"/>
  <c r="Q89" i="15"/>
  <c r="P89" i="15"/>
  <c r="E89" i="15"/>
  <c r="T89" i="15" s="1"/>
  <c r="T88" i="15"/>
  <c r="S88" i="15"/>
  <c r="R88" i="15"/>
  <c r="Q88" i="15"/>
  <c r="P88" i="15"/>
  <c r="E88" i="15"/>
  <c r="U88" i="15" s="1"/>
  <c r="O75" i="15"/>
  <c r="N75" i="15"/>
  <c r="M75" i="15"/>
  <c r="L75" i="15"/>
  <c r="K75" i="15"/>
  <c r="J75" i="15"/>
  <c r="I75" i="15"/>
  <c r="H75" i="15"/>
  <c r="G75" i="15"/>
  <c r="F75" i="15"/>
  <c r="C75" i="15"/>
  <c r="B75" i="15"/>
  <c r="O74" i="15"/>
  <c r="N74" i="15"/>
  <c r="M74" i="15"/>
  <c r="L74" i="15"/>
  <c r="K74" i="15"/>
  <c r="S74" i="15" s="1"/>
  <c r="J74" i="15"/>
  <c r="R74" i="15" s="1"/>
  <c r="I74" i="15"/>
  <c r="H74" i="15"/>
  <c r="G74" i="15"/>
  <c r="F74" i="15"/>
  <c r="C74" i="15"/>
  <c r="B74" i="15"/>
  <c r="O73" i="15"/>
  <c r="N73" i="15"/>
  <c r="M73" i="15"/>
  <c r="L73" i="15"/>
  <c r="K73" i="15"/>
  <c r="J73" i="15"/>
  <c r="I73" i="15"/>
  <c r="H73" i="15"/>
  <c r="G73" i="15"/>
  <c r="F73" i="15"/>
  <c r="C73" i="15"/>
  <c r="B73" i="15"/>
  <c r="S72" i="15"/>
  <c r="R72" i="15"/>
  <c r="Q72" i="15"/>
  <c r="P72" i="15"/>
  <c r="T72" i="15" s="1"/>
  <c r="E72" i="15"/>
  <c r="U71" i="15"/>
  <c r="S71" i="15"/>
  <c r="R71" i="15"/>
  <c r="Q71" i="15"/>
  <c r="P71" i="15"/>
  <c r="E71" i="15"/>
  <c r="T71" i="15" s="1"/>
  <c r="O69" i="15"/>
  <c r="N69" i="15"/>
  <c r="M69" i="15"/>
  <c r="L69" i="15"/>
  <c r="K69" i="15"/>
  <c r="J69" i="15"/>
  <c r="I69" i="15"/>
  <c r="H69" i="15"/>
  <c r="G69" i="15"/>
  <c r="F69" i="15"/>
  <c r="C69" i="15"/>
  <c r="B69" i="15"/>
  <c r="E69" i="15" s="1"/>
  <c r="O68" i="15"/>
  <c r="N68" i="15"/>
  <c r="M68" i="15"/>
  <c r="L68" i="15"/>
  <c r="K68" i="15"/>
  <c r="J68" i="15"/>
  <c r="I68" i="15"/>
  <c r="S68" i="15" s="1"/>
  <c r="H68" i="15"/>
  <c r="G68" i="15"/>
  <c r="F68" i="15"/>
  <c r="C68" i="15"/>
  <c r="B68" i="15"/>
  <c r="S67" i="15"/>
  <c r="R67" i="15"/>
  <c r="Q67" i="15"/>
  <c r="P67" i="15"/>
  <c r="E67" i="15"/>
  <c r="S66" i="15"/>
  <c r="R66" i="15"/>
  <c r="Q66" i="15"/>
  <c r="P66" i="15"/>
  <c r="E66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T63" i="15"/>
  <c r="S63" i="15"/>
  <c r="R63" i="15"/>
  <c r="Q63" i="15"/>
  <c r="P63" i="15"/>
  <c r="E63" i="15"/>
  <c r="U63" i="15" s="1"/>
  <c r="O61" i="15"/>
  <c r="N61" i="15"/>
  <c r="M61" i="15"/>
  <c r="L61" i="15"/>
  <c r="K61" i="15"/>
  <c r="J61" i="15"/>
  <c r="I61" i="15"/>
  <c r="S61" i="15" s="1"/>
  <c r="H61" i="15"/>
  <c r="R61" i="15" s="1"/>
  <c r="C61" i="15"/>
  <c r="B61" i="15"/>
  <c r="S60" i="15"/>
  <c r="R60" i="15"/>
  <c r="Q60" i="15"/>
  <c r="P60" i="15"/>
  <c r="E60" i="15"/>
  <c r="T60" i="15" s="1"/>
  <c r="S59" i="15"/>
  <c r="R59" i="15"/>
  <c r="Q59" i="15"/>
  <c r="P59" i="15"/>
  <c r="E59" i="15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O55" i="15"/>
  <c r="N55" i="15"/>
  <c r="M55" i="15"/>
  <c r="L55" i="15"/>
  <c r="K55" i="15"/>
  <c r="J55" i="15"/>
  <c r="I55" i="15"/>
  <c r="H55" i="15"/>
  <c r="G55" i="15"/>
  <c r="F55" i="15"/>
  <c r="C55" i="15"/>
  <c r="B55" i="15"/>
  <c r="S54" i="15"/>
  <c r="R54" i="15"/>
  <c r="Q54" i="15"/>
  <c r="P54" i="15"/>
  <c r="E54" i="15"/>
  <c r="T54" i="15" s="1"/>
  <c r="S53" i="15"/>
  <c r="R53" i="15"/>
  <c r="Q53" i="15"/>
  <c r="U53" i="15" s="1"/>
  <c r="P53" i="15"/>
  <c r="T53" i="15" s="1"/>
  <c r="E53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U45" i="15"/>
  <c r="T45" i="15"/>
  <c r="S45" i="15"/>
  <c r="R45" i="15"/>
  <c r="Q45" i="15"/>
  <c r="P45" i="15"/>
  <c r="E45" i="15"/>
  <c r="U44" i="15"/>
  <c r="T44" i="15"/>
  <c r="S44" i="15"/>
  <c r="R44" i="15"/>
  <c r="Q44" i="15"/>
  <c r="P44" i="15"/>
  <c r="E44" i="15"/>
  <c r="O42" i="15"/>
  <c r="N42" i="15"/>
  <c r="M42" i="15"/>
  <c r="L42" i="15"/>
  <c r="K42" i="15"/>
  <c r="J42" i="15"/>
  <c r="I42" i="15"/>
  <c r="S42" i="15" s="1"/>
  <c r="H42" i="15"/>
  <c r="R42" i="15" s="1"/>
  <c r="G42" i="15"/>
  <c r="F42" i="15"/>
  <c r="C42" i="15"/>
  <c r="B42" i="15"/>
  <c r="S41" i="15"/>
  <c r="R41" i="15"/>
  <c r="Q41" i="15"/>
  <c r="P41" i="15"/>
  <c r="E41" i="15"/>
  <c r="U41" i="15" s="1"/>
  <c r="T40" i="15"/>
  <c r="S40" i="15"/>
  <c r="R40" i="15"/>
  <c r="Q40" i="15"/>
  <c r="P40" i="15"/>
  <c r="E40" i="15"/>
  <c r="U40" i="15" s="1"/>
  <c r="S39" i="15"/>
  <c r="R39" i="15"/>
  <c r="Q39" i="15"/>
  <c r="P39" i="15"/>
  <c r="E39" i="15"/>
  <c r="U39" i="15" s="1"/>
  <c r="S38" i="15"/>
  <c r="R38" i="15"/>
  <c r="Q38" i="15"/>
  <c r="U38" i="15" s="1"/>
  <c r="P38" i="15"/>
  <c r="E38" i="15"/>
  <c r="S37" i="15"/>
  <c r="R37" i="15"/>
  <c r="Q37" i="15"/>
  <c r="P37" i="15"/>
  <c r="E37" i="15"/>
  <c r="O35" i="15"/>
  <c r="N35" i="15"/>
  <c r="M35" i="15"/>
  <c r="L35" i="15"/>
  <c r="K35" i="15"/>
  <c r="J35" i="15"/>
  <c r="I35" i="15"/>
  <c r="H35" i="15"/>
  <c r="G35" i="15"/>
  <c r="F35" i="15"/>
  <c r="C35" i="15"/>
  <c r="B35" i="15"/>
  <c r="S34" i="15"/>
  <c r="R34" i="15"/>
  <c r="Q34" i="15"/>
  <c r="P34" i="15"/>
  <c r="E34" i="15"/>
  <c r="O32" i="15"/>
  <c r="N32" i="15"/>
  <c r="M32" i="15"/>
  <c r="L32" i="15"/>
  <c r="K32" i="15"/>
  <c r="J32" i="15"/>
  <c r="I32" i="15"/>
  <c r="H32" i="15"/>
  <c r="R32" i="15" s="1"/>
  <c r="G32" i="15"/>
  <c r="F32" i="15"/>
  <c r="C32" i="15"/>
  <c r="B32" i="15"/>
  <c r="S31" i="15"/>
  <c r="R31" i="15"/>
  <c r="Q31" i="15"/>
  <c r="P31" i="15"/>
  <c r="E31" i="15"/>
  <c r="T30" i="15"/>
  <c r="S30" i="15"/>
  <c r="R30" i="15"/>
  <c r="Q30" i="15"/>
  <c r="P30" i="15"/>
  <c r="E30" i="15"/>
  <c r="U30" i="15" s="1"/>
  <c r="S29" i="15"/>
  <c r="R29" i="15"/>
  <c r="Q29" i="15"/>
  <c r="P29" i="15"/>
  <c r="E29" i="15"/>
  <c r="T29" i="15" s="1"/>
  <c r="T28" i="15"/>
  <c r="S28" i="15"/>
  <c r="R28" i="15"/>
  <c r="Q28" i="15"/>
  <c r="P28" i="15"/>
  <c r="E28" i="15"/>
  <c r="U28" i="15" s="1"/>
  <c r="R26" i="15"/>
  <c r="O26" i="15"/>
  <c r="N26" i="15"/>
  <c r="M26" i="15"/>
  <c r="L26" i="15"/>
  <c r="K26" i="15"/>
  <c r="J26" i="15"/>
  <c r="I26" i="15"/>
  <c r="S26" i="15" s="1"/>
  <c r="H26" i="15"/>
  <c r="G26" i="15"/>
  <c r="F26" i="15"/>
  <c r="C26" i="15"/>
  <c r="B26" i="15"/>
  <c r="T25" i="15"/>
  <c r="S25" i="15"/>
  <c r="R25" i="15"/>
  <c r="Q25" i="15"/>
  <c r="P25" i="15"/>
  <c r="E25" i="15"/>
  <c r="U25" i="15" s="1"/>
  <c r="S24" i="15"/>
  <c r="R24" i="15"/>
  <c r="Q24" i="15"/>
  <c r="P24" i="15"/>
  <c r="E24" i="15"/>
  <c r="U24" i="15" s="1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U22" i="15" s="1"/>
  <c r="U21" i="15"/>
  <c r="S21" i="15"/>
  <c r="R21" i="15"/>
  <c r="Q21" i="15"/>
  <c r="P21" i="15"/>
  <c r="E21" i="15"/>
  <c r="T21" i="15" s="1"/>
  <c r="S20" i="15"/>
  <c r="R20" i="15"/>
  <c r="Q20" i="15"/>
  <c r="P20" i="15"/>
  <c r="E20" i="15"/>
  <c r="T19" i="15"/>
  <c r="S19" i="15"/>
  <c r="R19" i="15"/>
  <c r="Q19" i="15"/>
  <c r="P19" i="15"/>
  <c r="E19" i="15"/>
  <c r="U19" i="15" s="1"/>
  <c r="O17" i="15"/>
  <c r="N17" i="15"/>
  <c r="M17" i="15"/>
  <c r="L17" i="15"/>
  <c r="K17" i="15"/>
  <c r="J17" i="15"/>
  <c r="I17" i="15"/>
  <c r="H17" i="15"/>
  <c r="G17" i="15"/>
  <c r="F17" i="15"/>
  <c r="C17" i="15"/>
  <c r="B17" i="15"/>
  <c r="T16" i="15"/>
  <c r="S16" i="15"/>
  <c r="R16" i="15"/>
  <c r="Q16" i="15"/>
  <c r="P16" i="15"/>
  <c r="E16" i="15"/>
  <c r="U16" i="15" s="1"/>
  <c r="U15" i="15"/>
  <c r="S15" i="15"/>
  <c r="R15" i="15"/>
  <c r="Q15" i="15"/>
  <c r="P15" i="15"/>
  <c r="E15" i="15"/>
  <c r="T15" i="15" s="1"/>
  <c r="U14" i="15"/>
  <c r="S14" i="15"/>
  <c r="R14" i="15"/>
  <c r="Q14" i="15"/>
  <c r="P14" i="15"/>
  <c r="E14" i="15"/>
  <c r="T14" i="15" s="1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U10" i="15" s="1"/>
  <c r="P10" i="15"/>
  <c r="E10" i="15"/>
  <c r="T10" i="15" s="1"/>
  <c r="S9" i="15"/>
  <c r="R9" i="15"/>
  <c r="Q9" i="15"/>
  <c r="P9" i="15"/>
  <c r="E9" i="15"/>
  <c r="T96" i="14"/>
  <c r="S96" i="14"/>
  <c r="R96" i="14"/>
  <c r="Q96" i="14"/>
  <c r="P96" i="14"/>
  <c r="E96" i="14"/>
  <c r="U96" i="14" s="1"/>
  <c r="S95" i="14"/>
  <c r="R95" i="14"/>
  <c r="Q95" i="14"/>
  <c r="P95" i="14"/>
  <c r="E95" i="14"/>
  <c r="T94" i="14"/>
  <c r="S94" i="14"/>
  <c r="R94" i="14"/>
  <c r="Q94" i="14"/>
  <c r="P94" i="14"/>
  <c r="E94" i="14"/>
  <c r="U94" i="14" s="1"/>
  <c r="U93" i="14"/>
  <c r="T93" i="14"/>
  <c r="S93" i="14"/>
  <c r="R93" i="14"/>
  <c r="Q93" i="14"/>
  <c r="P93" i="14"/>
  <c r="E93" i="14"/>
  <c r="S92" i="14"/>
  <c r="R92" i="14"/>
  <c r="Q92" i="14"/>
  <c r="P92" i="14"/>
  <c r="E92" i="14"/>
  <c r="U92" i="14" s="1"/>
  <c r="S91" i="14"/>
  <c r="R91" i="14"/>
  <c r="Q91" i="14"/>
  <c r="P91" i="14"/>
  <c r="E91" i="14"/>
  <c r="U91" i="14" s="1"/>
  <c r="S90" i="14"/>
  <c r="R90" i="14"/>
  <c r="Q90" i="14"/>
  <c r="P90" i="14"/>
  <c r="E90" i="14"/>
  <c r="S89" i="14"/>
  <c r="R89" i="14"/>
  <c r="Q89" i="14"/>
  <c r="P89" i="14"/>
  <c r="E89" i="14"/>
  <c r="S88" i="14"/>
  <c r="R88" i="14"/>
  <c r="Q88" i="14"/>
  <c r="P88" i="14"/>
  <c r="E88" i="14"/>
  <c r="U88" i="14" s="1"/>
  <c r="O75" i="14"/>
  <c r="N75" i="14"/>
  <c r="M75" i="14"/>
  <c r="L75" i="14"/>
  <c r="K75" i="14"/>
  <c r="J75" i="14"/>
  <c r="I75" i="14"/>
  <c r="H75" i="14"/>
  <c r="G75" i="14"/>
  <c r="F75" i="14"/>
  <c r="C75" i="14"/>
  <c r="B75" i="14"/>
  <c r="O74" i="14"/>
  <c r="N74" i="14"/>
  <c r="M74" i="14"/>
  <c r="L74" i="14"/>
  <c r="K74" i="14"/>
  <c r="J74" i="14"/>
  <c r="I74" i="14"/>
  <c r="H74" i="14"/>
  <c r="G74" i="14"/>
  <c r="F74" i="14"/>
  <c r="C74" i="14"/>
  <c r="B74" i="14"/>
  <c r="S73" i="14"/>
  <c r="O73" i="14"/>
  <c r="N73" i="14"/>
  <c r="M73" i="14"/>
  <c r="L73" i="14"/>
  <c r="K73" i="14"/>
  <c r="J73" i="14"/>
  <c r="R73" i="14" s="1"/>
  <c r="I73" i="14"/>
  <c r="H73" i="14"/>
  <c r="G73" i="14"/>
  <c r="F73" i="14"/>
  <c r="C73" i="14"/>
  <c r="E73" i="14" s="1"/>
  <c r="B73" i="14"/>
  <c r="S72" i="14"/>
  <c r="R72" i="14"/>
  <c r="Q72" i="14"/>
  <c r="P72" i="14"/>
  <c r="E72" i="14"/>
  <c r="S71" i="14"/>
  <c r="R71" i="14"/>
  <c r="Q71" i="14"/>
  <c r="P71" i="14"/>
  <c r="E71" i="14"/>
  <c r="O69" i="14"/>
  <c r="N69" i="14"/>
  <c r="M69" i="14"/>
  <c r="L69" i="14"/>
  <c r="K69" i="14"/>
  <c r="J69" i="14"/>
  <c r="I69" i="14"/>
  <c r="H69" i="14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G68" i="14"/>
  <c r="F68" i="14"/>
  <c r="C68" i="14"/>
  <c r="B68" i="14"/>
  <c r="E68" i="14" s="1"/>
  <c r="U67" i="14"/>
  <c r="S67" i="14"/>
  <c r="R67" i="14"/>
  <c r="Q67" i="14"/>
  <c r="P67" i="14"/>
  <c r="E67" i="14"/>
  <c r="T67" i="14" s="1"/>
  <c r="S66" i="14"/>
  <c r="R66" i="14"/>
  <c r="Q66" i="14"/>
  <c r="P66" i="14"/>
  <c r="E66" i="14"/>
  <c r="S65" i="14"/>
  <c r="R65" i="14"/>
  <c r="Q65" i="14"/>
  <c r="P65" i="14"/>
  <c r="E65" i="14"/>
  <c r="U65" i="14" s="1"/>
  <c r="U64" i="14"/>
  <c r="S64" i="14"/>
  <c r="R64" i="14"/>
  <c r="Q64" i="14"/>
  <c r="P64" i="14"/>
  <c r="E64" i="14"/>
  <c r="T64" i="14" s="1"/>
  <c r="S63" i="14"/>
  <c r="R63" i="14"/>
  <c r="Q63" i="14"/>
  <c r="P63" i="14"/>
  <c r="E63" i="14"/>
  <c r="U63" i="14" s="1"/>
  <c r="O61" i="14"/>
  <c r="N61" i="14"/>
  <c r="M61" i="14"/>
  <c r="L61" i="14"/>
  <c r="K61" i="14"/>
  <c r="J61" i="14"/>
  <c r="I61" i="14"/>
  <c r="S61" i="14" s="1"/>
  <c r="H61" i="14"/>
  <c r="C61" i="14"/>
  <c r="B61" i="14"/>
  <c r="T60" i="14"/>
  <c r="S60" i="14"/>
  <c r="R60" i="14"/>
  <c r="Q60" i="14"/>
  <c r="P60" i="14"/>
  <c r="E60" i="14"/>
  <c r="U60" i="14" s="1"/>
  <c r="S59" i="14"/>
  <c r="R59" i="14"/>
  <c r="Q59" i="14"/>
  <c r="P59" i="14"/>
  <c r="E59" i="14"/>
  <c r="U59" i="14" s="1"/>
  <c r="S58" i="14"/>
  <c r="R58" i="14"/>
  <c r="Q58" i="14"/>
  <c r="P58" i="14"/>
  <c r="E58" i="14"/>
  <c r="T58" i="14" s="1"/>
  <c r="S57" i="14"/>
  <c r="R57" i="14"/>
  <c r="Q57" i="14"/>
  <c r="P57" i="14"/>
  <c r="E57" i="14"/>
  <c r="O55" i="14"/>
  <c r="N55" i="14"/>
  <c r="M55" i="14"/>
  <c r="L55" i="14"/>
  <c r="K55" i="14"/>
  <c r="J55" i="14"/>
  <c r="I55" i="14"/>
  <c r="H55" i="14"/>
  <c r="G55" i="14"/>
  <c r="F55" i="14"/>
  <c r="C55" i="14"/>
  <c r="B55" i="14"/>
  <c r="S54" i="14"/>
  <c r="R54" i="14"/>
  <c r="Q54" i="14"/>
  <c r="P54" i="14"/>
  <c r="E54" i="14"/>
  <c r="S53" i="14"/>
  <c r="R53" i="14"/>
  <c r="Q53" i="14"/>
  <c r="P53" i="14"/>
  <c r="E53" i="14"/>
  <c r="S52" i="14"/>
  <c r="R52" i="14"/>
  <c r="Q52" i="14"/>
  <c r="P52" i="14"/>
  <c r="E52" i="14"/>
  <c r="T52" i="14" s="1"/>
  <c r="S51" i="14"/>
  <c r="R51" i="14"/>
  <c r="Q51" i="14"/>
  <c r="P51" i="14"/>
  <c r="E51" i="14"/>
  <c r="U50" i="14"/>
  <c r="T50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S46" i="14"/>
  <c r="R46" i="14"/>
  <c r="Q46" i="14"/>
  <c r="P46" i="14"/>
  <c r="E46" i="14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O42" i="14"/>
  <c r="N42" i="14"/>
  <c r="M42" i="14"/>
  <c r="L42" i="14"/>
  <c r="K42" i="14"/>
  <c r="J42" i="14"/>
  <c r="I42" i="14"/>
  <c r="Q42" i="14" s="1"/>
  <c r="H42" i="14"/>
  <c r="G42" i="14"/>
  <c r="F42" i="14"/>
  <c r="C42" i="14"/>
  <c r="B42" i="14"/>
  <c r="E42" i="14" s="1"/>
  <c r="S41" i="14"/>
  <c r="R41" i="14"/>
  <c r="Q41" i="14"/>
  <c r="P41" i="14"/>
  <c r="E41" i="14"/>
  <c r="T41" i="14" s="1"/>
  <c r="S40" i="14"/>
  <c r="R40" i="14"/>
  <c r="Q40" i="14"/>
  <c r="P40" i="14"/>
  <c r="E40" i="14"/>
  <c r="U40" i="14" s="1"/>
  <c r="S39" i="14"/>
  <c r="R39" i="14"/>
  <c r="Q39" i="14"/>
  <c r="P39" i="14"/>
  <c r="E39" i="14"/>
  <c r="U39" i="14" s="1"/>
  <c r="T38" i="14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5" i="14"/>
  <c r="O35" i="14"/>
  <c r="N35" i="14"/>
  <c r="M35" i="14"/>
  <c r="L35" i="14"/>
  <c r="K35" i="14"/>
  <c r="J35" i="14"/>
  <c r="I35" i="14"/>
  <c r="H35" i="14"/>
  <c r="R35" i="14" s="1"/>
  <c r="G35" i="14"/>
  <c r="F35" i="14"/>
  <c r="C35" i="14"/>
  <c r="B35" i="14"/>
  <c r="S34" i="14"/>
  <c r="R34" i="14"/>
  <c r="Q34" i="14"/>
  <c r="P34" i="14"/>
  <c r="E34" i="14"/>
  <c r="O32" i="14"/>
  <c r="N32" i="14"/>
  <c r="M32" i="14"/>
  <c r="L32" i="14"/>
  <c r="K32" i="14"/>
  <c r="J32" i="14"/>
  <c r="I32" i="14"/>
  <c r="S32" i="14" s="1"/>
  <c r="H32" i="14"/>
  <c r="R32" i="14" s="1"/>
  <c r="G32" i="14"/>
  <c r="F32" i="14"/>
  <c r="C32" i="14"/>
  <c r="B32" i="14"/>
  <c r="S31" i="14"/>
  <c r="R31" i="14"/>
  <c r="Q31" i="14"/>
  <c r="P31" i="14"/>
  <c r="E31" i="14"/>
  <c r="U31" i="14" s="1"/>
  <c r="S30" i="14"/>
  <c r="R30" i="14"/>
  <c r="Q30" i="14"/>
  <c r="P30" i="14"/>
  <c r="E30" i="14"/>
  <c r="S29" i="14"/>
  <c r="R29" i="14"/>
  <c r="Q29" i="14"/>
  <c r="P29" i="14"/>
  <c r="E29" i="14"/>
  <c r="S28" i="14"/>
  <c r="R28" i="14"/>
  <c r="Q28" i="14"/>
  <c r="P28" i="14"/>
  <c r="E28" i="14"/>
  <c r="T28" i="14" s="1"/>
  <c r="S26" i="14"/>
  <c r="O26" i="14"/>
  <c r="N26" i="14"/>
  <c r="M26" i="14"/>
  <c r="L26" i="14"/>
  <c r="K26" i="14"/>
  <c r="J26" i="14"/>
  <c r="I26" i="14"/>
  <c r="H26" i="14"/>
  <c r="G26" i="14"/>
  <c r="F26" i="14"/>
  <c r="C26" i="14"/>
  <c r="B26" i="14"/>
  <c r="S25" i="14"/>
  <c r="R25" i="14"/>
  <c r="Q25" i="14"/>
  <c r="P25" i="14"/>
  <c r="E25" i="14"/>
  <c r="T25" i="14" s="1"/>
  <c r="S24" i="14"/>
  <c r="R24" i="14"/>
  <c r="Q24" i="14"/>
  <c r="P24" i="14"/>
  <c r="E24" i="14"/>
  <c r="T24" i="14" s="1"/>
  <c r="U23" i="14"/>
  <c r="T23" i="14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S19" i="14"/>
  <c r="R19" i="14"/>
  <c r="Q19" i="14"/>
  <c r="P19" i="14"/>
  <c r="E19" i="14"/>
  <c r="O17" i="14"/>
  <c r="N17" i="14"/>
  <c r="M17" i="14"/>
  <c r="L17" i="14"/>
  <c r="K17" i="14"/>
  <c r="J17" i="14"/>
  <c r="I17" i="14"/>
  <c r="S17" i="14" s="1"/>
  <c r="H17" i="14"/>
  <c r="P17" i="14" s="1"/>
  <c r="G17" i="14"/>
  <c r="F17" i="14"/>
  <c r="C17" i="14"/>
  <c r="B17" i="14"/>
  <c r="E17" i="14" s="1"/>
  <c r="U16" i="14"/>
  <c r="S16" i="14"/>
  <c r="R16" i="14"/>
  <c r="Q16" i="14"/>
  <c r="P16" i="14"/>
  <c r="E16" i="14"/>
  <c r="T16" i="14" s="1"/>
  <c r="S15" i="14"/>
  <c r="R15" i="14"/>
  <c r="Q15" i="14"/>
  <c r="P15" i="14"/>
  <c r="E15" i="14"/>
  <c r="S14" i="14"/>
  <c r="R14" i="14"/>
  <c r="Q14" i="14"/>
  <c r="P14" i="14"/>
  <c r="E14" i="14"/>
  <c r="T14" i="14" s="1"/>
  <c r="S13" i="14"/>
  <c r="R13" i="14"/>
  <c r="Q13" i="14"/>
  <c r="P13" i="14"/>
  <c r="E13" i="14"/>
  <c r="T13" i="14" s="1"/>
  <c r="U12" i="14"/>
  <c r="S12" i="14"/>
  <c r="R12" i="14"/>
  <c r="Q12" i="14"/>
  <c r="P12" i="14"/>
  <c r="E12" i="14"/>
  <c r="T12" i="14" s="1"/>
  <c r="S11" i="14"/>
  <c r="R11" i="14"/>
  <c r="Q11" i="14"/>
  <c r="P11" i="14"/>
  <c r="E11" i="14"/>
  <c r="T11" i="14" s="1"/>
  <c r="S10" i="14"/>
  <c r="R10" i="14"/>
  <c r="Q10" i="14"/>
  <c r="P10" i="14"/>
  <c r="E10" i="14"/>
  <c r="S9" i="14"/>
  <c r="R9" i="14"/>
  <c r="Q9" i="14"/>
  <c r="P9" i="14"/>
  <c r="E9" i="14"/>
  <c r="U9" i="14" s="1"/>
  <c r="S96" i="13"/>
  <c r="R96" i="13"/>
  <c r="Q96" i="13"/>
  <c r="P96" i="13"/>
  <c r="E96" i="13"/>
  <c r="T96" i="13" s="1"/>
  <c r="S95" i="13"/>
  <c r="R95" i="13"/>
  <c r="Q95" i="13"/>
  <c r="P95" i="13"/>
  <c r="E95" i="13"/>
  <c r="S94" i="13"/>
  <c r="R94" i="13"/>
  <c r="Q94" i="13"/>
  <c r="P94" i="13"/>
  <c r="E94" i="13"/>
  <c r="T94" i="13" s="1"/>
  <c r="S93" i="13"/>
  <c r="R93" i="13"/>
  <c r="Q93" i="13"/>
  <c r="P93" i="13"/>
  <c r="E93" i="13"/>
  <c r="S92" i="13"/>
  <c r="R92" i="13"/>
  <c r="Q92" i="13"/>
  <c r="P92" i="13"/>
  <c r="E92" i="13"/>
  <c r="U92" i="13" s="1"/>
  <c r="U91" i="13"/>
  <c r="T91" i="13"/>
  <c r="S91" i="13"/>
  <c r="R91" i="13"/>
  <c r="Q91" i="13"/>
  <c r="P91" i="13"/>
  <c r="E91" i="13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U88" i="13"/>
  <c r="S88" i="13"/>
  <c r="R88" i="13"/>
  <c r="R87" i="13" s="1"/>
  <c r="Q88" i="13"/>
  <c r="P88" i="13"/>
  <c r="E88" i="13"/>
  <c r="O75" i="13"/>
  <c r="N75" i="13"/>
  <c r="M75" i="13"/>
  <c r="L75" i="13"/>
  <c r="K75" i="13"/>
  <c r="J75" i="13"/>
  <c r="I75" i="13"/>
  <c r="H75" i="13"/>
  <c r="G75" i="13"/>
  <c r="F75" i="13"/>
  <c r="C75" i="13"/>
  <c r="B75" i="13"/>
  <c r="O74" i="13"/>
  <c r="N74" i="13"/>
  <c r="M74" i="13"/>
  <c r="L74" i="13"/>
  <c r="K74" i="13"/>
  <c r="J74" i="13"/>
  <c r="I74" i="13"/>
  <c r="Q74" i="13" s="1"/>
  <c r="H74" i="13"/>
  <c r="G74" i="13"/>
  <c r="F74" i="13"/>
  <c r="C74" i="13"/>
  <c r="B74" i="13"/>
  <c r="O73" i="13"/>
  <c r="N73" i="13"/>
  <c r="M73" i="13"/>
  <c r="L73" i="13"/>
  <c r="K73" i="13"/>
  <c r="J73" i="13"/>
  <c r="I73" i="13"/>
  <c r="H73" i="13"/>
  <c r="R73" i="13" s="1"/>
  <c r="G73" i="13"/>
  <c r="F73" i="13"/>
  <c r="C73" i="13"/>
  <c r="E73" i="13" s="1"/>
  <c r="B73" i="13"/>
  <c r="S72" i="13"/>
  <c r="R72" i="13"/>
  <c r="Q72" i="13"/>
  <c r="P72" i="13"/>
  <c r="E72" i="13"/>
  <c r="S71" i="13"/>
  <c r="R71" i="13"/>
  <c r="Q71" i="13"/>
  <c r="P71" i="13"/>
  <c r="E71" i="13"/>
  <c r="O69" i="13"/>
  <c r="N69" i="13"/>
  <c r="M69" i="13"/>
  <c r="L69" i="13"/>
  <c r="K69" i="13"/>
  <c r="J69" i="13"/>
  <c r="I69" i="13"/>
  <c r="H69" i="13"/>
  <c r="G69" i="13"/>
  <c r="F69" i="13"/>
  <c r="C69" i="13"/>
  <c r="B69" i="13"/>
  <c r="O68" i="13"/>
  <c r="N68" i="13"/>
  <c r="M68" i="13"/>
  <c r="L68" i="13"/>
  <c r="K68" i="13"/>
  <c r="J68" i="13"/>
  <c r="I68" i="13"/>
  <c r="S68" i="13" s="1"/>
  <c r="H68" i="13"/>
  <c r="R68" i="13" s="1"/>
  <c r="G68" i="13"/>
  <c r="F68" i="13"/>
  <c r="C68" i="13"/>
  <c r="B68" i="13"/>
  <c r="T67" i="13"/>
  <c r="S67" i="13"/>
  <c r="R67" i="13"/>
  <c r="Q67" i="13"/>
  <c r="P67" i="13"/>
  <c r="E67" i="13"/>
  <c r="U67" i="13" s="1"/>
  <c r="S66" i="13"/>
  <c r="R66" i="13"/>
  <c r="Q66" i="13"/>
  <c r="P66" i="13"/>
  <c r="E66" i="13"/>
  <c r="U66" i="13" s="1"/>
  <c r="S65" i="13"/>
  <c r="R65" i="13"/>
  <c r="Q65" i="13"/>
  <c r="P65" i="13"/>
  <c r="E65" i="13"/>
  <c r="T65" i="13" s="1"/>
  <c r="S64" i="13"/>
  <c r="R64" i="13"/>
  <c r="Q64" i="13"/>
  <c r="P64" i="13"/>
  <c r="E64" i="13"/>
  <c r="T64" i="13" s="1"/>
  <c r="S63" i="13"/>
  <c r="R63" i="13"/>
  <c r="Q63" i="13"/>
  <c r="P63" i="13"/>
  <c r="E63" i="13"/>
  <c r="O61" i="13"/>
  <c r="N61" i="13"/>
  <c r="M61" i="13"/>
  <c r="L61" i="13"/>
  <c r="K61" i="13"/>
  <c r="J61" i="13"/>
  <c r="I61" i="13"/>
  <c r="H61" i="13"/>
  <c r="R61" i="13" s="1"/>
  <c r="C61" i="13"/>
  <c r="B61" i="13"/>
  <c r="U60" i="13"/>
  <c r="T60" i="13"/>
  <c r="S60" i="13"/>
  <c r="R60" i="13"/>
  <c r="Q60" i="13"/>
  <c r="P60" i="13"/>
  <c r="E60" i="13"/>
  <c r="S59" i="13"/>
  <c r="R59" i="13"/>
  <c r="Q59" i="13"/>
  <c r="P59" i="13"/>
  <c r="E59" i="13"/>
  <c r="U59" i="13" s="1"/>
  <c r="S58" i="13"/>
  <c r="R58" i="13"/>
  <c r="Q58" i="13"/>
  <c r="P58" i="13"/>
  <c r="E58" i="13"/>
  <c r="U58" i="13" s="1"/>
  <c r="S57" i="13"/>
  <c r="R57" i="13"/>
  <c r="Q57" i="13"/>
  <c r="P57" i="13"/>
  <c r="E57" i="13"/>
  <c r="O55" i="13"/>
  <c r="N55" i="13"/>
  <c r="M55" i="13"/>
  <c r="L55" i="13"/>
  <c r="K55" i="13"/>
  <c r="J55" i="13"/>
  <c r="I55" i="13"/>
  <c r="H55" i="13"/>
  <c r="G55" i="13"/>
  <c r="F55" i="13"/>
  <c r="C55" i="13"/>
  <c r="B55" i="13"/>
  <c r="S54" i="13"/>
  <c r="R54" i="13"/>
  <c r="Q54" i="13"/>
  <c r="P54" i="13"/>
  <c r="E54" i="13"/>
  <c r="S53" i="13"/>
  <c r="R53" i="13"/>
  <c r="Q53" i="13"/>
  <c r="P53" i="13"/>
  <c r="E53" i="13"/>
  <c r="S52" i="13"/>
  <c r="R52" i="13"/>
  <c r="Q52" i="13"/>
  <c r="P52" i="13"/>
  <c r="E52" i="13"/>
  <c r="T52" i="13" s="1"/>
  <c r="S51" i="13"/>
  <c r="R51" i="13"/>
  <c r="Q51" i="13"/>
  <c r="P51" i="13"/>
  <c r="E51" i="13"/>
  <c r="U51" i="13" s="1"/>
  <c r="S50" i="13"/>
  <c r="R50" i="13"/>
  <c r="Q50" i="13"/>
  <c r="P50" i="13"/>
  <c r="E50" i="13"/>
  <c r="T50" i="13" s="1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S44" i="13"/>
  <c r="R44" i="13"/>
  <c r="Q44" i="13"/>
  <c r="P44" i="13"/>
  <c r="E44" i="13"/>
  <c r="O42" i="13"/>
  <c r="N42" i="13"/>
  <c r="M42" i="13"/>
  <c r="L42" i="13"/>
  <c r="K42" i="13"/>
  <c r="J42" i="13"/>
  <c r="I42" i="13"/>
  <c r="S42" i="13" s="1"/>
  <c r="H42" i="13"/>
  <c r="R42" i="13" s="1"/>
  <c r="G42" i="13"/>
  <c r="F42" i="13"/>
  <c r="C42" i="13"/>
  <c r="B42" i="13"/>
  <c r="U41" i="13"/>
  <c r="S41" i="13"/>
  <c r="R41" i="13"/>
  <c r="Q41" i="13"/>
  <c r="P41" i="13"/>
  <c r="E41" i="13"/>
  <c r="T41" i="13" s="1"/>
  <c r="S40" i="13"/>
  <c r="R40" i="13"/>
  <c r="Q40" i="13"/>
  <c r="P40" i="13"/>
  <c r="E40" i="13"/>
  <c r="U40" i="13" s="1"/>
  <c r="S39" i="13"/>
  <c r="R39" i="13"/>
  <c r="Q39" i="13"/>
  <c r="P39" i="13"/>
  <c r="E39" i="13"/>
  <c r="T39" i="13" s="1"/>
  <c r="S38" i="13"/>
  <c r="R38" i="13"/>
  <c r="Q38" i="13"/>
  <c r="P38" i="13"/>
  <c r="T38" i="13" s="1"/>
  <c r="E38" i="13"/>
  <c r="S37" i="13"/>
  <c r="R37" i="13"/>
  <c r="Q37" i="13"/>
  <c r="P37" i="13"/>
  <c r="E37" i="13"/>
  <c r="U37" i="13" s="1"/>
  <c r="O35" i="13"/>
  <c r="N35" i="13"/>
  <c r="M35" i="13"/>
  <c r="L35" i="13"/>
  <c r="K35" i="13"/>
  <c r="J35" i="13"/>
  <c r="I35" i="13"/>
  <c r="H35" i="13"/>
  <c r="G35" i="13"/>
  <c r="F35" i="13"/>
  <c r="C35" i="13"/>
  <c r="E35" i="13" s="1"/>
  <c r="B35" i="13"/>
  <c r="S34" i="13"/>
  <c r="R34" i="13"/>
  <c r="Q34" i="13"/>
  <c r="P34" i="13"/>
  <c r="E34" i="13"/>
  <c r="T34" i="13" s="1"/>
  <c r="O32" i="13"/>
  <c r="N32" i="13"/>
  <c r="M32" i="13"/>
  <c r="L32" i="13"/>
  <c r="K32" i="13"/>
  <c r="J32" i="13"/>
  <c r="I32" i="13"/>
  <c r="S32" i="13" s="1"/>
  <c r="H32" i="13"/>
  <c r="R32" i="13" s="1"/>
  <c r="G32" i="13"/>
  <c r="F32" i="13"/>
  <c r="C32" i="13"/>
  <c r="B32" i="13"/>
  <c r="E32" i="13" s="1"/>
  <c r="U31" i="13"/>
  <c r="T31" i="13"/>
  <c r="S31" i="13"/>
  <c r="R31" i="13"/>
  <c r="Q31" i="13"/>
  <c r="P31" i="13"/>
  <c r="E31" i="13"/>
  <c r="S30" i="13"/>
  <c r="R30" i="13"/>
  <c r="Q30" i="13"/>
  <c r="P30" i="13"/>
  <c r="E30" i="13"/>
  <c r="U30" i="13" s="1"/>
  <c r="S29" i="13"/>
  <c r="R29" i="13"/>
  <c r="Q29" i="13"/>
  <c r="P29" i="13"/>
  <c r="E29" i="13"/>
  <c r="S28" i="13"/>
  <c r="R28" i="13"/>
  <c r="Q28" i="13"/>
  <c r="P28" i="13"/>
  <c r="E28" i="13"/>
  <c r="T28" i="13" s="1"/>
  <c r="O26" i="13"/>
  <c r="N26" i="13"/>
  <c r="M26" i="13"/>
  <c r="L26" i="13"/>
  <c r="K26" i="13"/>
  <c r="J26" i="13"/>
  <c r="I26" i="13"/>
  <c r="H26" i="13"/>
  <c r="R26" i="13" s="1"/>
  <c r="G26" i="13"/>
  <c r="F26" i="13"/>
  <c r="C26" i="13"/>
  <c r="B26" i="13"/>
  <c r="U25" i="13"/>
  <c r="S25" i="13"/>
  <c r="R25" i="13"/>
  <c r="Q25" i="13"/>
  <c r="P25" i="13"/>
  <c r="E25" i="13"/>
  <c r="T25" i="13" s="1"/>
  <c r="T24" i="13"/>
  <c r="S24" i="13"/>
  <c r="R24" i="13"/>
  <c r="Q24" i="13"/>
  <c r="P24" i="13"/>
  <c r="E24" i="13"/>
  <c r="U24" i="13" s="1"/>
  <c r="S23" i="13"/>
  <c r="R23" i="13"/>
  <c r="Q23" i="13"/>
  <c r="P23" i="13"/>
  <c r="E23" i="13"/>
  <c r="U22" i="13"/>
  <c r="S22" i="13"/>
  <c r="R22" i="13"/>
  <c r="Q22" i="13"/>
  <c r="P22" i="13"/>
  <c r="E22" i="13"/>
  <c r="T22" i="13" s="1"/>
  <c r="U21" i="13"/>
  <c r="T21" i="13"/>
  <c r="S21" i="13"/>
  <c r="R21" i="13"/>
  <c r="Q21" i="13"/>
  <c r="P21" i="13"/>
  <c r="E21" i="13"/>
  <c r="U20" i="13"/>
  <c r="T20" i="13"/>
  <c r="S20" i="13"/>
  <c r="R20" i="13"/>
  <c r="Q20" i="13"/>
  <c r="P20" i="13"/>
  <c r="E20" i="13"/>
  <c r="S19" i="13"/>
  <c r="R19" i="13"/>
  <c r="Q19" i="13"/>
  <c r="P19" i="13"/>
  <c r="E19" i="13"/>
  <c r="O17" i="13"/>
  <c r="N17" i="13"/>
  <c r="M17" i="13"/>
  <c r="L17" i="13"/>
  <c r="K17" i="13"/>
  <c r="J17" i="13"/>
  <c r="I17" i="13"/>
  <c r="S17" i="13" s="1"/>
  <c r="H17" i="13"/>
  <c r="R17" i="13" s="1"/>
  <c r="G17" i="13"/>
  <c r="F17" i="13"/>
  <c r="C17" i="13"/>
  <c r="B17" i="13"/>
  <c r="E17" i="13" s="1"/>
  <c r="S16" i="13"/>
  <c r="R16" i="13"/>
  <c r="Q16" i="13"/>
  <c r="P16" i="13"/>
  <c r="E16" i="13"/>
  <c r="S15" i="13"/>
  <c r="R15" i="13"/>
  <c r="Q15" i="13"/>
  <c r="P15" i="13"/>
  <c r="E15" i="13"/>
  <c r="S14" i="13"/>
  <c r="R14" i="13"/>
  <c r="Q14" i="13"/>
  <c r="P14" i="13"/>
  <c r="E14" i="13"/>
  <c r="T14" i="13" s="1"/>
  <c r="S13" i="13"/>
  <c r="R13" i="13"/>
  <c r="Q13" i="13"/>
  <c r="P13" i="13"/>
  <c r="E13" i="13"/>
  <c r="U13" i="13" s="1"/>
  <c r="S12" i="13"/>
  <c r="R12" i="13"/>
  <c r="Q12" i="13"/>
  <c r="P12" i="13"/>
  <c r="E12" i="13"/>
  <c r="S11" i="13"/>
  <c r="R11" i="13"/>
  <c r="Q11" i="13"/>
  <c r="P11" i="13"/>
  <c r="E11" i="13"/>
  <c r="T11" i="13" s="1"/>
  <c r="S10" i="13"/>
  <c r="R10" i="13"/>
  <c r="Q10" i="13"/>
  <c r="P10" i="13"/>
  <c r="E10" i="13"/>
  <c r="U10" i="13" s="1"/>
  <c r="U9" i="13"/>
  <c r="S9" i="13"/>
  <c r="R9" i="13"/>
  <c r="Q9" i="13"/>
  <c r="P9" i="13"/>
  <c r="E9" i="13"/>
  <c r="T9" i="13" s="1"/>
  <c r="S96" i="12"/>
  <c r="R96" i="12"/>
  <c r="Q96" i="12"/>
  <c r="P96" i="12"/>
  <c r="E96" i="12"/>
  <c r="U96" i="12" s="1"/>
  <c r="S95" i="12"/>
  <c r="R95" i="12"/>
  <c r="Q95" i="12"/>
  <c r="P95" i="12"/>
  <c r="E95" i="12"/>
  <c r="S94" i="12"/>
  <c r="R94" i="12"/>
  <c r="Q94" i="12"/>
  <c r="P94" i="12"/>
  <c r="E94" i="12"/>
  <c r="S93" i="12"/>
  <c r="R93" i="12"/>
  <c r="Q93" i="12"/>
  <c r="P93" i="12"/>
  <c r="E93" i="12"/>
  <c r="U93" i="12" s="1"/>
  <c r="S92" i="12"/>
  <c r="R92" i="12"/>
  <c r="Q92" i="12"/>
  <c r="P92" i="12"/>
  <c r="E92" i="12"/>
  <c r="U92" i="12" s="1"/>
  <c r="S91" i="12"/>
  <c r="R91" i="12"/>
  <c r="Q91" i="12"/>
  <c r="P91" i="12"/>
  <c r="E91" i="12"/>
  <c r="U90" i="12"/>
  <c r="T90" i="12"/>
  <c r="S90" i="12"/>
  <c r="R90" i="12"/>
  <c r="Q90" i="12"/>
  <c r="P90" i="12"/>
  <c r="E90" i="12"/>
  <c r="U89" i="12"/>
  <c r="T89" i="12"/>
  <c r="S89" i="12"/>
  <c r="R89" i="12"/>
  <c r="Q89" i="12"/>
  <c r="P89" i="12"/>
  <c r="E89" i="12"/>
  <c r="S88" i="12"/>
  <c r="R88" i="12"/>
  <c r="Q88" i="12"/>
  <c r="P88" i="12"/>
  <c r="E88" i="12"/>
  <c r="T88" i="12" s="1"/>
  <c r="O75" i="12"/>
  <c r="N75" i="12"/>
  <c r="M75" i="12"/>
  <c r="L75" i="12"/>
  <c r="K75" i="12"/>
  <c r="J75" i="12"/>
  <c r="I75" i="12"/>
  <c r="H75" i="12"/>
  <c r="G75" i="12"/>
  <c r="F75" i="12"/>
  <c r="C75" i="12"/>
  <c r="B75" i="12"/>
  <c r="O74" i="12"/>
  <c r="N74" i="12"/>
  <c r="M74" i="12"/>
  <c r="L74" i="12"/>
  <c r="K74" i="12"/>
  <c r="J74" i="12"/>
  <c r="I74" i="12"/>
  <c r="S74" i="12" s="1"/>
  <c r="H74" i="12"/>
  <c r="R74" i="12" s="1"/>
  <c r="G74" i="12"/>
  <c r="F74" i="12"/>
  <c r="E74" i="12"/>
  <c r="C74" i="12"/>
  <c r="B74" i="12"/>
  <c r="S73" i="12"/>
  <c r="O73" i="12"/>
  <c r="Q73" i="12" s="1"/>
  <c r="N73" i="12"/>
  <c r="M73" i="12"/>
  <c r="L73" i="12"/>
  <c r="K73" i="12"/>
  <c r="J73" i="12"/>
  <c r="I73" i="12"/>
  <c r="H73" i="12"/>
  <c r="R73" i="12" s="1"/>
  <c r="G73" i="12"/>
  <c r="F73" i="12"/>
  <c r="C73" i="12"/>
  <c r="B73" i="12"/>
  <c r="E73" i="12" s="1"/>
  <c r="T72" i="12"/>
  <c r="S72" i="12"/>
  <c r="R72" i="12"/>
  <c r="Q72" i="12"/>
  <c r="P72" i="12"/>
  <c r="E72" i="12"/>
  <c r="U72" i="12" s="1"/>
  <c r="U71" i="12"/>
  <c r="T71" i="12"/>
  <c r="S71" i="12"/>
  <c r="R71" i="12"/>
  <c r="Q71" i="12"/>
  <c r="P71" i="12"/>
  <c r="E71" i="12"/>
  <c r="O69" i="12"/>
  <c r="N69" i="12"/>
  <c r="M69" i="12"/>
  <c r="L69" i="12"/>
  <c r="K69" i="12"/>
  <c r="J69" i="12"/>
  <c r="I69" i="12"/>
  <c r="H69" i="12"/>
  <c r="G69" i="12"/>
  <c r="F69" i="12"/>
  <c r="C69" i="12"/>
  <c r="B69" i="12"/>
  <c r="O68" i="12"/>
  <c r="N68" i="12"/>
  <c r="M68" i="12"/>
  <c r="L68" i="12"/>
  <c r="K68" i="12"/>
  <c r="J68" i="12"/>
  <c r="I68" i="12"/>
  <c r="H68" i="12"/>
  <c r="R68" i="12" s="1"/>
  <c r="G68" i="12"/>
  <c r="F68" i="12"/>
  <c r="C68" i="12"/>
  <c r="B68" i="12"/>
  <c r="S67" i="12"/>
  <c r="R67" i="12"/>
  <c r="Q67" i="12"/>
  <c r="P67" i="12"/>
  <c r="E67" i="12"/>
  <c r="U67" i="12" s="1"/>
  <c r="U66" i="12"/>
  <c r="S66" i="12"/>
  <c r="R66" i="12"/>
  <c r="Q66" i="12"/>
  <c r="P66" i="12"/>
  <c r="E66" i="12"/>
  <c r="T66" i="12" s="1"/>
  <c r="T65" i="12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U63" i="12" s="1"/>
  <c r="O61" i="12"/>
  <c r="N61" i="12"/>
  <c r="M61" i="12"/>
  <c r="L61" i="12"/>
  <c r="K61" i="12"/>
  <c r="J61" i="12"/>
  <c r="I61" i="12"/>
  <c r="H61" i="12"/>
  <c r="C61" i="12"/>
  <c r="B61" i="12"/>
  <c r="S60" i="12"/>
  <c r="R60" i="12"/>
  <c r="Q60" i="12"/>
  <c r="P60" i="12"/>
  <c r="E60" i="12"/>
  <c r="U60" i="12" s="1"/>
  <c r="S59" i="12"/>
  <c r="R59" i="12"/>
  <c r="Q59" i="12"/>
  <c r="P59" i="12"/>
  <c r="E59" i="12"/>
  <c r="T59" i="12" s="1"/>
  <c r="T58" i="12"/>
  <c r="S58" i="12"/>
  <c r="R58" i="12"/>
  <c r="Q58" i="12"/>
  <c r="P58" i="12"/>
  <c r="E58" i="12"/>
  <c r="U58" i="12" s="1"/>
  <c r="U57" i="12"/>
  <c r="S57" i="12"/>
  <c r="R57" i="12"/>
  <c r="Q57" i="12"/>
  <c r="P57" i="12"/>
  <c r="E57" i="12"/>
  <c r="T57" i="12" s="1"/>
  <c r="O55" i="12"/>
  <c r="N55" i="12"/>
  <c r="M55" i="12"/>
  <c r="L55" i="12"/>
  <c r="K55" i="12"/>
  <c r="J55" i="12"/>
  <c r="I55" i="12"/>
  <c r="S55" i="12" s="1"/>
  <c r="H55" i="12"/>
  <c r="R55" i="12" s="1"/>
  <c r="G55" i="12"/>
  <c r="F55" i="12"/>
  <c r="C55" i="12"/>
  <c r="B55" i="12"/>
  <c r="E55" i="12" s="1"/>
  <c r="T54" i="12"/>
  <c r="S54" i="12"/>
  <c r="R54" i="12"/>
  <c r="Q54" i="12"/>
  <c r="P54" i="12"/>
  <c r="E54" i="12"/>
  <c r="U54" i="12" s="1"/>
  <c r="S53" i="12"/>
  <c r="R53" i="12"/>
  <c r="Q53" i="12"/>
  <c r="P53" i="12"/>
  <c r="E53" i="12"/>
  <c r="U53" i="12" s="1"/>
  <c r="S52" i="12"/>
  <c r="R52" i="12"/>
  <c r="Q52" i="12"/>
  <c r="P52" i="12"/>
  <c r="E52" i="12"/>
  <c r="S51" i="12"/>
  <c r="R51" i="12"/>
  <c r="Q51" i="12"/>
  <c r="P51" i="12"/>
  <c r="E51" i="12"/>
  <c r="T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T46" i="12"/>
  <c r="S46" i="12"/>
  <c r="R46" i="12"/>
  <c r="Q46" i="12"/>
  <c r="P46" i="12"/>
  <c r="E46" i="12"/>
  <c r="U46" i="12" s="1"/>
  <c r="T45" i="12"/>
  <c r="S45" i="12"/>
  <c r="R45" i="12"/>
  <c r="Q45" i="12"/>
  <c r="P45" i="12"/>
  <c r="E45" i="12"/>
  <c r="S44" i="12"/>
  <c r="R44" i="12"/>
  <c r="Q44" i="12"/>
  <c r="P44" i="12"/>
  <c r="E44" i="12"/>
  <c r="O42" i="12"/>
  <c r="N42" i="12"/>
  <c r="M42" i="12"/>
  <c r="L42" i="12"/>
  <c r="K42" i="12"/>
  <c r="J42" i="12"/>
  <c r="I42" i="12"/>
  <c r="S42" i="12" s="1"/>
  <c r="H42" i="12"/>
  <c r="R42" i="12" s="1"/>
  <c r="G42" i="12"/>
  <c r="F42" i="12"/>
  <c r="C42" i="12"/>
  <c r="B42" i="12"/>
  <c r="S41" i="12"/>
  <c r="R41" i="12"/>
  <c r="Q41" i="12"/>
  <c r="P41" i="12"/>
  <c r="E41" i="12"/>
  <c r="S40" i="12"/>
  <c r="R40" i="12"/>
  <c r="Q40" i="12"/>
  <c r="P40" i="12"/>
  <c r="E40" i="12"/>
  <c r="T40" i="12" s="1"/>
  <c r="S39" i="12"/>
  <c r="R39" i="12"/>
  <c r="Q39" i="12"/>
  <c r="P39" i="12"/>
  <c r="E39" i="12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O35" i="12"/>
  <c r="N35" i="12"/>
  <c r="M35" i="12"/>
  <c r="L35" i="12"/>
  <c r="K35" i="12"/>
  <c r="J35" i="12"/>
  <c r="I35" i="12"/>
  <c r="H35" i="12"/>
  <c r="R35" i="12" s="1"/>
  <c r="G35" i="12"/>
  <c r="F35" i="12"/>
  <c r="C35" i="12"/>
  <c r="B35" i="12"/>
  <c r="S34" i="12"/>
  <c r="R34" i="12"/>
  <c r="Q34" i="12"/>
  <c r="P34" i="12"/>
  <c r="E34" i="12"/>
  <c r="O32" i="12"/>
  <c r="N32" i="12"/>
  <c r="M32" i="12"/>
  <c r="L32" i="12"/>
  <c r="K32" i="12"/>
  <c r="S32" i="12" s="1"/>
  <c r="J32" i="12"/>
  <c r="I32" i="12"/>
  <c r="H32" i="12"/>
  <c r="G32" i="12"/>
  <c r="F32" i="12"/>
  <c r="C32" i="12"/>
  <c r="B32" i="12"/>
  <c r="S31" i="12"/>
  <c r="R31" i="12"/>
  <c r="Q31" i="12"/>
  <c r="P31" i="12"/>
  <c r="E31" i="12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O26" i="12"/>
  <c r="N26" i="12"/>
  <c r="M26" i="12"/>
  <c r="L26" i="12"/>
  <c r="K26" i="12"/>
  <c r="J26" i="12"/>
  <c r="I26" i="12"/>
  <c r="S26" i="12" s="1"/>
  <c r="H26" i="12"/>
  <c r="R26" i="12" s="1"/>
  <c r="G26" i="12"/>
  <c r="F26" i="12"/>
  <c r="E26" i="12"/>
  <c r="C26" i="12"/>
  <c r="B26" i="12"/>
  <c r="S25" i="12"/>
  <c r="R25" i="12"/>
  <c r="Q25" i="12"/>
  <c r="P25" i="12"/>
  <c r="E25" i="12"/>
  <c r="S24" i="12"/>
  <c r="R24" i="12"/>
  <c r="Q24" i="12"/>
  <c r="P24" i="12"/>
  <c r="E24" i="12"/>
  <c r="U23" i="12"/>
  <c r="S23" i="12"/>
  <c r="R23" i="12"/>
  <c r="Q23" i="12"/>
  <c r="P23" i="12"/>
  <c r="E23" i="12"/>
  <c r="T23" i="12" s="1"/>
  <c r="S22" i="12"/>
  <c r="R22" i="12"/>
  <c r="Q22" i="12"/>
  <c r="P22" i="12"/>
  <c r="E22" i="12"/>
  <c r="U22" i="12" s="1"/>
  <c r="T21" i="12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U19" i="12" s="1"/>
  <c r="O17" i="12"/>
  <c r="N17" i="12"/>
  <c r="M17" i="12"/>
  <c r="L17" i="12"/>
  <c r="K17" i="12"/>
  <c r="S17" i="12" s="1"/>
  <c r="J17" i="12"/>
  <c r="R17" i="12" s="1"/>
  <c r="I17" i="12"/>
  <c r="H17" i="12"/>
  <c r="G17" i="12"/>
  <c r="F17" i="12"/>
  <c r="C17" i="12"/>
  <c r="B17" i="12"/>
  <c r="E17" i="12" s="1"/>
  <c r="T16" i="12"/>
  <c r="S16" i="12"/>
  <c r="R16" i="12"/>
  <c r="Q16" i="12"/>
  <c r="P16" i="12"/>
  <c r="E16" i="12"/>
  <c r="U16" i="12" s="1"/>
  <c r="U15" i="12"/>
  <c r="S15" i="12"/>
  <c r="R15" i="12"/>
  <c r="Q15" i="12"/>
  <c r="P15" i="12"/>
  <c r="E15" i="12"/>
  <c r="T15" i="12" s="1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S12" i="12"/>
  <c r="R12" i="12"/>
  <c r="Q12" i="12"/>
  <c r="P12" i="12"/>
  <c r="E12" i="12"/>
  <c r="T12" i="12" s="1"/>
  <c r="T11" i="12"/>
  <c r="S11" i="12"/>
  <c r="R11" i="12"/>
  <c r="Q11" i="12"/>
  <c r="P11" i="12"/>
  <c r="E11" i="12"/>
  <c r="U11" i="12" s="1"/>
  <c r="T10" i="12"/>
  <c r="S10" i="12"/>
  <c r="R10" i="12"/>
  <c r="Q10" i="12"/>
  <c r="P10" i="12"/>
  <c r="E10" i="12"/>
  <c r="U10" i="12" s="1"/>
  <c r="S9" i="12"/>
  <c r="R9" i="12"/>
  <c r="Q9" i="12"/>
  <c r="P9" i="12"/>
  <c r="E9" i="12"/>
  <c r="S96" i="11"/>
  <c r="R96" i="11"/>
  <c r="Q96" i="11"/>
  <c r="P96" i="11"/>
  <c r="E96" i="11"/>
  <c r="U96" i="11" s="1"/>
  <c r="U95" i="11"/>
  <c r="S95" i="11"/>
  <c r="R95" i="11"/>
  <c r="Q95" i="11"/>
  <c r="P95" i="11"/>
  <c r="E95" i="11"/>
  <c r="T95" i="11" s="1"/>
  <c r="S94" i="11"/>
  <c r="R94" i="11"/>
  <c r="Q94" i="11"/>
  <c r="P94" i="11"/>
  <c r="E94" i="11"/>
  <c r="U94" i="11" s="1"/>
  <c r="S93" i="11"/>
  <c r="R93" i="11"/>
  <c r="Q93" i="11"/>
  <c r="P93" i="11"/>
  <c r="E93" i="11"/>
  <c r="S92" i="11"/>
  <c r="R92" i="11"/>
  <c r="Q92" i="11"/>
  <c r="P92" i="11"/>
  <c r="E92" i="11"/>
  <c r="T92" i="11" s="1"/>
  <c r="T91" i="11"/>
  <c r="S91" i="11"/>
  <c r="R91" i="11"/>
  <c r="Q91" i="11"/>
  <c r="P91" i="11"/>
  <c r="E91" i="11"/>
  <c r="U91" i="11" s="1"/>
  <c r="S90" i="11"/>
  <c r="R90" i="11"/>
  <c r="Q90" i="11"/>
  <c r="P90" i="11"/>
  <c r="E90" i="11"/>
  <c r="S89" i="11"/>
  <c r="R89" i="11"/>
  <c r="Q89" i="11"/>
  <c r="P89" i="11"/>
  <c r="E89" i="11"/>
  <c r="T89" i="11" s="1"/>
  <c r="S88" i="11"/>
  <c r="R88" i="11"/>
  <c r="Q88" i="11"/>
  <c r="P88" i="11"/>
  <c r="E88" i="11"/>
  <c r="U88" i="11" s="1"/>
  <c r="O75" i="11"/>
  <c r="N75" i="11"/>
  <c r="M75" i="11"/>
  <c r="L75" i="11"/>
  <c r="K75" i="11"/>
  <c r="J75" i="11"/>
  <c r="I75" i="11"/>
  <c r="H75" i="11"/>
  <c r="G75" i="11"/>
  <c r="F75" i="11"/>
  <c r="C75" i="11"/>
  <c r="B75" i="11"/>
  <c r="O74" i="11"/>
  <c r="N74" i="11"/>
  <c r="M74" i="11"/>
  <c r="L74" i="11"/>
  <c r="K74" i="11"/>
  <c r="J74" i="11"/>
  <c r="I74" i="11"/>
  <c r="Q74" i="11" s="1"/>
  <c r="H74" i="11"/>
  <c r="G74" i="11"/>
  <c r="F74" i="11"/>
  <c r="C74" i="11"/>
  <c r="B74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E73" i="11" s="1"/>
  <c r="S72" i="11"/>
  <c r="R72" i="11"/>
  <c r="Q72" i="11"/>
  <c r="P72" i="11"/>
  <c r="E72" i="11"/>
  <c r="T72" i="11" s="1"/>
  <c r="U71" i="11"/>
  <c r="S71" i="11"/>
  <c r="R71" i="11"/>
  <c r="Q71" i="11"/>
  <c r="P71" i="11"/>
  <c r="E71" i="11"/>
  <c r="O69" i="11"/>
  <c r="N69" i="1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L68" i="11"/>
  <c r="K68" i="11"/>
  <c r="J68" i="11"/>
  <c r="I68" i="11"/>
  <c r="S68" i="11" s="1"/>
  <c r="H68" i="11"/>
  <c r="G68" i="11"/>
  <c r="F68" i="11"/>
  <c r="C68" i="11"/>
  <c r="B68" i="11"/>
  <c r="E68" i="11" s="1"/>
  <c r="T67" i="11"/>
  <c r="S67" i="11"/>
  <c r="R67" i="11"/>
  <c r="Q67" i="11"/>
  <c r="P67" i="11"/>
  <c r="E67" i="11"/>
  <c r="U67" i="11" s="1"/>
  <c r="S66" i="11"/>
  <c r="R66" i="11"/>
  <c r="Q66" i="11"/>
  <c r="P66" i="11"/>
  <c r="E66" i="11"/>
  <c r="U66" i="11" s="1"/>
  <c r="S65" i="11"/>
  <c r="R65" i="11"/>
  <c r="Q65" i="11"/>
  <c r="P65" i="11"/>
  <c r="E65" i="11"/>
  <c r="S64" i="11"/>
  <c r="R64" i="11"/>
  <c r="Q64" i="11"/>
  <c r="P64" i="11"/>
  <c r="E64" i="11"/>
  <c r="S63" i="11"/>
  <c r="R63" i="11"/>
  <c r="Q63" i="11"/>
  <c r="P63" i="11"/>
  <c r="E63" i="11"/>
  <c r="O61" i="11"/>
  <c r="N61" i="11"/>
  <c r="M61" i="11"/>
  <c r="L61" i="11"/>
  <c r="K61" i="11"/>
  <c r="J61" i="11"/>
  <c r="I61" i="11"/>
  <c r="S61" i="11" s="1"/>
  <c r="H61" i="11"/>
  <c r="R61" i="11" s="1"/>
  <c r="C61" i="11"/>
  <c r="B61" i="11"/>
  <c r="E61" i="11" s="1"/>
  <c r="S60" i="11"/>
  <c r="R60" i="11"/>
  <c r="Q60" i="11"/>
  <c r="P60" i="11"/>
  <c r="E60" i="11"/>
  <c r="T60" i="11" s="1"/>
  <c r="S59" i="11"/>
  <c r="R59" i="11"/>
  <c r="Q59" i="11"/>
  <c r="P59" i="11"/>
  <c r="E59" i="11"/>
  <c r="U59" i="11" s="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S54" i="11"/>
  <c r="R54" i="11"/>
  <c r="Q54" i="11"/>
  <c r="P54" i="11"/>
  <c r="E54" i="11"/>
  <c r="T54" i="11" s="1"/>
  <c r="S53" i="11"/>
  <c r="R53" i="11"/>
  <c r="Q53" i="11"/>
  <c r="P53" i="11"/>
  <c r="E53" i="11"/>
  <c r="T53" i="11" s="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U50" i="11"/>
  <c r="T50" i="1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T46" i="11" s="1"/>
  <c r="S45" i="11"/>
  <c r="R45" i="11"/>
  <c r="Q45" i="11"/>
  <c r="P45" i="11"/>
  <c r="E45" i="11"/>
  <c r="T45" i="11" s="1"/>
  <c r="S44" i="11"/>
  <c r="R44" i="11"/>
  <c r="Q44" i="11"/>
  <c r="P44" i="11"/>
  <c r="E44" i="11"/>
  <c r="T44" i="11" s="1"/>
  <c r="O42" i="11"/>
  <c r="N42" i="11"/>
  <c r="M42" i="11"/>
  <c r="L42" i="11"/>
  <c r="K42" i="11"/>
  <c r="J42" i="11"/>
  <c r="I42" i="11"/>
  <c r="S42" i="11" s="1"/>
  <c r="H42" i="11"/>
  <c r="G42" i="11"/>
  <c r="F42" i="11"/>
  <c r="C42" i="11"/>
  <c r="B42" i="11"/>
  <c r="S41" i="11"/>
  <c r="R41" i="11"/>
  <c r="Q41" i="11"/>
  <c r="P41" i="11"/>
  <c r="E41" i="11"/>
  <c r="U41" i="11" s="1"/>
  <c r="T40" i="11"/>
  <c r="S40" i="11"/>
  <c r="R40" i="11"/>
  <c r="Q40" i="11"/>
  <c r="P40" i="11"/>
  <c r="E40" i="1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T37" i="11" s="1"/>
  <c r="E37" i="11"/>
  <c r="S35" i="11"/>
  <c r="O35" i="11"/>
  <c r="N35" i="11"/>
  <c r="M35" i="11"/>
  <c r="L35" i="11"/>
  <c r="K35" i="11"/>
  <c r="J35" i="11"/>
  <c r="I35" i="11"/>
  <c r="H35" i="11"/>
  <c r="G35" i="11"/>
  <c r="F35" i="11"/>
  <c r="C35" i="11"/>
  <c r="E35" i="11" s="1"/>
  <c r="B35" i="11"/>
  <c r="S34" i="11"/>
  <c r="R34" i="11"/>
  <c r="Q34" i="11"/>
  <c r="P34" i="11"/>
  <c r="E34" i="11"/>
  <c r="U34" i="11" s="1"/>
  <c r="O32" i="11"/>
  <c r="N32" i="11"/>
  <c r="M32" i="11"/>
  <c r="L32" i="11"/>
  <c r="K32" i="11"/>
  <c r="J32" i="11"/>
  <c r="I32" i="11"/>
  <c r="H32" i="11"/>
  <c r="R32" i="11" s="1"/>
  <c r="G32" i="11"/>
  <c r="F32" i="11"/>
  <c r="C32" i="11"/>
  <c r="B32" i="11"/>
  <c r="T31" i="11"/>
  <c r="S31" i="11"/>
  <c r="R31" i="11"/>
  <c r="Q31" i="11"/>
  <c r="P31" i="11"/>
  <c r="E31" i="11"/>
  <c r="U31" i="11" s="1"/>
  <c r="S30" i="11"/>
  <c r="R30" i="11"/>
  <c r="Q30" i="11"/>
  <c r="P30" i="11"/>
  <c r="E30" i="11"/>
  <c r="S29" i="11"/>
  <c r="R29" i="11"/>
  <c r="Q29" i="11"/>
  <c r="P29" i="11"/>
  <c r="E29" i="11"/>
  <c r="T29" i="11" s="1"/>
  <c r="S28" i="11"/>
  <c r="R28" i="11"/>
  <c r="Q28" i="11"/>
  <c r="P28" i="11"/>
  <c r="E28" i="11"/>
  <c r="T28" i="11" s="1"/>
  <c r="O26" i="11"/>
  <c r="N26" i="11"/>
  <c r="M26" i="11"/>
  <c r="L26" i="11"/>
  <c r="K26" i="11"/>
  <c r="J26" i="11"/>
  <c r="I26" i="11"/>
  <c r="H26" i="11"/>
  <c r="G26" i="11"/>
  <c r="F26" i="11"/>
  <c r="C26" i="11"/>
  <c r="B26" i="11"/>
  <c r="S25" i="11"/>
  <c r="R25" i="11"/>
  <c r="Q25" i="11"/>
  <c r="P25" i="11"/>
  <c r="E25" i="11"/>
  <c r="S24" i="11"/>
  <c r="R24" i="11"/>
  <c r="Q24" i="11"/>
  <c r="P24" i="11"/>
  <c r="E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S20" i="11"/>
  <c r="R20" i="11"/>
  <c r="Q20" i="11"/>
  <c r="P20" i="11"/>
  <c r="E20" i="11"/>
  <c r="U20" i="11" s="1"/>
  <c r="S19" i="11"/>
  <c r="R19" i="11"/>
  <c r="Q19" i="11"/>
  <c r="P19" i="11"/>
  <c r="E19" i="11"/>
  <c r="O17" i="11"/>
  <c r="N17" i="11"/>
  <c r="M17" i="11"/>
  <c r="L17" i="11"/>
  <c r="K17" i="11"/>
  <c r="J17" i="11"/>
  <c r="I17" i="11"/>
  <c r="H17" i="11"/>
  <c r="G17" i="11"/>
  <c r="F17" i="11"/>
  <c r="C17" i="11"/>
  <c r="E17" i="11" s="1"/>
  <c r="B17" i="11"/>
  <c r="S16" i="11"/>
  <c r="R16" i="11"/>
  <c r="Q16" i="11"/>
  <c r="P16" i="11"/>
  <c r="E16" i="11"/>
  <c r="S15" i="11"/>
  <c r="R15" i="11"/>
  <c r="Q15" i="11"/>
  <c r="P15" i="11"/>
  <c r="E15" i="11"/>
  <c r="T15" i="11" s="1"/>
  <c r="U14" i="1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U11" i="11" s="1"/>
  <c r="S10" i="11"/>
  <c r="R10" i="11"/>
  <c r="Q10" i="11"/>
  <c r="P10" i="11"/>
  <c r="E10" i="11"/>
  <c r="U10" i="11" s="1"/>
  <c r="S9" i="11"/>
  <c r="R9" i="11"/>
  <c r="Q9" i="11"/>
  <c r="P9" i="11"/>
  <c r="E9" i="11"/>
  <c r="T9" i="11" s="1"/>
  <c r="S96" i="10"/>
  <c r="R96" i="10"/>
  <c r="Q96" i="10"/>
  <c r="P96" i="10"/>
  <c r="E96" i="10"/>
  <c r="S95" i="10"/>
  <c r="R95" i="10"/>
  <c r="Q95" i="10"/>
  <c r="P95" i="10"/>
  <c r="E95" i="10"/>
  <c r="T95" i="10" s="1"/>
  <c r="S94" i="10"/>
  <c r="R94" i="10"/>
  <c r="Q94" i="10"/>
  <c r="P94" i="10"/>
  <c r="E94" i="10"/>
  <c r="T93" i="10"/>
  <c r="S93" i="10"/>
  <c r="R93" i="10"/>
  <c r="Q93" i="10"/>
  <c r="P93" i="10"/>
  <c r="E93" i="10"/>
  <c r="U93" i="10" s="1"/>
  <c r="T92" i="10"/>
  <c r="S92" i="10"/>
  <c r="R92" i="10"/>
  <c r="Q92" i="10"/>
  <c r="P92" i="10"/>
  <c r="E92" i="10"/>
  <c r="U92" i="10" s="1"/>
  <c r="U91" i="10"/>
  <c r="T91" i="10"/>
  <c r="S91" i="10"/>
  <c r="R91" i="10"/>
  <c r="Q91" i="10"/>
  <c r="P91" i="10"/>
  <c r="E91" i="10"/>
  <c r="S90" i="10"/>
  <c r="R90" i="10"/>
  <c r="Q90" i="10"/>
  <c r="P90" i="10"/>
  <c r="E90" i="10"/>
  <c r="U90" i="10" s="1"/>
  <c r="T89" i="10"/>
  <c r="S89" i="10"/>
  <c r="R89" i="10"/>
  <c r="Q89" i="10"/>
  <c r="P89" i="10"/>
  <c r="E89" i="10"/>
  <c r="U89" i="10" s="1"/>
  <c r="S88" i="10"/>
  <c r="R88" i="10"/>
  <c r="Q88" i="10"/>
  <c r="P88" i="10"/>
  <c r="E88" i="10"/>
  <c r="O75" i="10"/>
  <c r="N75" i="10"/>
  <c r="M75" i="10"/>
  <c r="L75" i="10"/>
  <c r="K75" i="10"/>
  <c r="J75" i="10"/>
  <c r="I75" i="10"/>
  <c r="H75" i="10"/>
  <c r="G75" i="10"/>
  <c r="F75" i="10"/>
  <c r="C75" i="10"/>
  <c r="B75" i="10"/>
  <c r="O74" i="10"/>
  <c r="N74" i="10"/>
  <c r="M74" i="10"/>
  <c r="L74" i="10"/>
  <c r="K74" i="10"/>
  <c r="J74" i="10"/>
  <c r="I74" i="10"/>
  <c r="H74" i="10"/>
  <c r="G74" i="10"/>
  <c r="F74" i="10"/>
  <c r="C74" i="10"/>
  <c r="E74" i="10" s="1"/>
  <c r="B74" i="10"/>
  <c r="O73" i="10"/>
  <c r="N73" i="10"/>
  <c r="M73" i="10"/>
  <c r="L73" i="10"/>
  <c r="K73" i="10"/>
  <c r="J73" i="10"/>
  <c r="I73" i="10"/>
  <c r="S73" i="10" s="1"/>
  <c r="H73" i="10"/>
  <c r="G73" i="10"/>
  <c r="F73" i="10"/>
  <c r="C73" i="10"/>
  <c r="B73" i="10"/>
  <c r="E73" i="10" s="1"/>
  <c r="S72" i="10"/>
  <c r="R72" i="10"/>
  <c r="Q72" i="10"/>
  <c r="P72" i="10"/>
  <c r="E72" i="10"/>
  <c r="S71" i="10"/>
  <c r="R71" i="10"/>
  <c r="Q71" i="10"/>
  <c r="U71" i="10" s="1"/>
  <c r="P71" i="10"/>
  <c r="T71" i="10" s="1"/>
  <c r="E71" i="10"/>
  <c r="O69" i="10"/>
  <c r="N69" i="10"/>
  <c r="M69" i="10"/>
  <c r="L69" i="10"/>
  <c r="K69" i="10"/>
  <c r="J69" i="10"/>
  <c r="I69" i="10"/>
  <c r="S69" i="10" s="1"/>
  <c r="H69" i="10"/>
  <c r="G69" i="10"/>
  <c r="F69" i="10"/>
  <c r="C69" i="10"/>
  <c r="B69" i="10"/>
  <c r="O68" i="10"/>
  <c r="N68" i="10"/>
  <c r="M68" i="10"/>
  <c r="L68" i="10"/>
  <c r="K68" i="10"/>
  <c r="J68" i="10"/>
  <c r="I68" i="10"/>
  <c r="H68" i="10"/>
  <c r="P68" i="10" s="1"/>
  <c r="G68" i="10"/>
  <c r="F68" i="10"/>
  <c r="C68" i="10"/>
  <c r="B68" i="10"/>
  <c r="S67" i="10"/>
  <c r="R67" i="10"/>
  <c r="Q67" i="10"/>
  <c r="P67" i="10"/>
  <c r="E67" i="10"/>
  <c r="U67" i="10" s="1"/>
  <c r="U66" i="10"/>
  <c r="T66" i="10"/>
  <c r="S66" i="10"/>
  <c r="R66" i="10"/>
  <c r="Q66" i="10"/>
  <c r="P66" i="10"/>
  <c r="E66" i="10"/>
  <c r="S65" i="10"/>
  <c r="R65" i="10"/>
  <c r="Q65" i="10"/>
  <c r="P65" i="10"/>
  <c r="E65" i="10"/>
  <c r="S64" i="10"/>
  <c r="R64" i="10"/>
  <c r="Q64" i="10"/>
  <c r="P64" i="10"/>
  <c r="E64" i="10"/>
  <c r="T64" i="10" s="1"/>
  <c r="S63" i="10"/>
  <c r="R63" i="10"/>
  <c r="Q63" i="10"/>
  <c r="P63" i="10"/>
  <c r="E63" i="10"/>
  <c r="T63" i="10" s="1"/>
  <c r="O61" i="10"/>
  <c r="N61" i="10"/>
  <c r="M61" i="10"/>
  <c r="L61" i="10"/>
  <c r="K61" i="10"/>
  <c r="J61" i="10"/>
  <c r="I61" i="10"/>
  <c r="H61" i="10"/>
  <c r="R61" i="10" s="1"/>
  <c r="C61" i="10"/>
  <c r="B61" i="10"/>
  <c r="T60" i="10"/>
  <c r="S60" i="10"/>
  <c r="R60" i="10"/>
  <c r="Q60" i="10"/>
  <c r="P60" i="10"/>
  <c r="E60" i="10"/>
  <c r="U60" i="10" s="1"/>
  <c r="S59" i="10"/>
  <c r="R59" i="10"/>
  <c r="Q59" i="10"/>
  <c r="P59" i="10"/>
  <c r="E59" i="10"/>
  <c r="U59" i="10" s="1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O55" i="10"/>
  <c r="N55" i="10"/>
  <c r="M55" i="10"/>
  <c r="L55" i="10"/>
  <c r="K55" i="10"/>
  <c r="J55" i="10"/>
  <c r="I55" i="10"/>
  <c r="H55" i="10"/>
  <c r="G55" i="10"/>
  <c r="F55" i="10"/>
  <c r="C55" i="10"/>
  <c r="B55" i="10"/>
  <c r="U54" i="10"/>
  <c r="T54" i="10"/>
  <c r="S54" i="10"/>
  <c r="R54" i="10"/>
  <c r="Q54" i="10"/>
  <c r="P54" i="10"/>
  <c r="E54" i="10"/>
  <c r="S53" i="10"/>
  <c r="R53" i="10"/>
  <c r="Q53" i="10"/>
  <c r="P53" i="10"/>
  <c r="E53" i="10"/>
  <c r="S52" i="10"/>
  <c r="R52" i="10"/>
  <c r="Q52" i="10"/>
  <c r="P52" i="10"/>
  <c r="E52" i="10"/>
  <c r="T52" i="10" s="1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S46" i="10"/>
  <c r="R46" i="10"/>
  <c r="Q46" i="10"/>
  <c r="P46" i="10"/>
  <c r="T46" i="10" s="1"/>
  <c r="E46" i="10"/>
  <c r="S45" i="10"/>
  <c r="R45" i="10"/>
  <c r="Q45" i="10"/>
  <c r="P45" i="10"/>
  <c r="E45" i="10"/>
  <c r="S44" i="10"/>
  <c r="R44" i="10"/>
  <c r="Q44" i="10"/>
  <c r="P44" i="10"/>
  <c r="E44" i="10"/>
  <c r="T44" i="10" s="1"/>
  <c r="O42" i="10"/>
  <c r="N42" i="10"/>
  <c r="M42" i="10"/>
  <c r="L42" i="10"/>
  <c r="K42" i="10"/>
  <c r="J42" i="10"/>
  <c r="I42" i="10"/>
  <c r="S42" i="10" s="1"/>
  <c r="H42" i="10"/>
  <c r="P42" i="10" s="1"/>
  <c r="G42" i="10"/>
  <c r="F42" i="10"/>
  <c r="C42" i="10"/>
  <c r="B42" i="10"/>
  <c r="E42" i="10" s="1"/>
  <c r="S41" i="10"/>
  <c r="R41" i="10"/>
  <c r="Q41" i="10"/>
  <c r="P41" i="10"/>
  <c r="E41" i="10"/>
  <c r="T41" i="10" s="1"/>
  <c r="U40" i="10"/>
  <c r="S40" i="10"/>
  <c r="R40" i="10"/>
  <c r="Q40" i="10"/>
  <c r="P40" i="10"/>
  <c r="E40" i="10"/>
  <c r="T40" i="10" s="1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S37" i="10"/>
  <c r="R37" i="10"/>
  <c r="Q37" i="10"/>
  <c r="P37" i="10"/>
  <c r="E37" i="10"/>
  <c r="U37" i="10" s="1"/>
  <c r="O35" i="10"/>
  <c r="N35" i="10"/>
  <c r="M35" i="10"/>
  <c r="L35" i="10"/>
  <c r="K35" i="10"/>
  <c r="S35" i="10" s="1"/>
  <c r="J35" i="10"/>
  <c r="I35" i="10"/>
  <c r="H35" i="10"/>
  <c r="R35" i="10" s="1"/>
  <c r="G35" i="10"/>
  <c r="F35" i="10"/>
  <c r="C35" i="10"/>
  <c r="B35" i="10"/>
  <c r="S34" i="10"/>
  <c r="R34" i="10"/>
  <c r="Q34" i="10"/>
  <c r="P34" i="10"/>
  <c r="E34" i="10"/>
  <c r="U34" i="10" s="1"/>
  <c r="O32" i="10"/>
  <c r="N32" i="10"/>
  <c r="M32" i="10"/>
  <c r="L32" i="10"/>
  <c r="K32" i="10"/>
  <c r="J32" i="10"/>
  <c r="I32" i="10"/>
  <c r="S32" i="10" s="1"/>
  <c r="H32" i="10"/>
  <c r="R32" i="10" s="1"/>
  <c r="G32" i="10"/>
  <c r="F32" i="10"/>
  <c r="C32" i="10"/>
  <c r="B32" i="10"/>
  <c r="S31" i="10"/>
  <c r="R31" i="10"/>
  <c r="Q31" i="10"/>
  <c r="P31" i="10"/>
  <c r="E31" i="10"/>
  <c r="U31" i="10" s="1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S28" i="10"/>
  <c r="R28" i="10"/>
  <c r="Q28" i="10"/>
  <c r="P28" i="10"/>
  <c r="E28" i="10"/>
  <c r="O26" i="10"/>
  <c r="N26" i="10"/>
  <c r="M26" i="10"/>
  <c r="L26" i="10"/>
  <c r="K26" i="10"/>
  <c r="J26" i="10"/>
  <c r="I26" i="10"/>
  <c r="H26" i="10"/>
  <c r="R26" i="10" s="1"/>
  <c r="G26" i="10"/>
  <c r="F26" i="10"/>
  <c r="C26" i="10"/>
  <c r="E26" i="10" s="1"/>
  <c r="B26" i="10"/>
  <c r="S25" i="10"/>
  <c r="R25" i="10"/>
  <c r="Q25" i="10"/>
  <c r="P25" i="10"/>
  <c r="E25" i="10"/>
  <c r="S24" i="10"/>
  <c r="R24" i="10"/>
  <c r="Q24" i="10"/>
  <c r="P24" i="10"/>
  <c r="E24" i="10"/>
  <c r="T24" i="10" s="1"/>
  <c r="S23" i="10"/>
  <c r="R23" i="10"/>
  <c r="Q23" i="10"/>
  <c r="P23" i="10"/>
  <c r="E23" i="10"/>
  <c r="T23" i="10" s="1"/>
  <c r="U22" i="10"/>
  <c r="T22" i="10"/>
  <c r="S22" i="10"/>
  <c r="R22" i="10"/>
  <c r="Q22" i="10"/>
  <c r="P22" i="10"/>
  <c r="E22" i="10"/>
  <c r="S21" i="10"/>
  <c r="R21" i="10"/>
  <c r="Q21" i="10"/>
  <c r="P21" i="10"/>
  <c r="E21" i="10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O17" i="10"/>
  <c r="N17" i="10"/>
  <c r="M17" i="10"/>
  <c r="L17" i="10"/>
  <c r="K17" i="10"/>
  <c r="J17" i="10"/>
  <c r="I17" i="10"/>
  <c r="Q17" i="10" s="1"/>
  <c r="H17" i="10"/>
  <c r="P17" i="10" s="1"/>
  <c r="G17" i="10"/>
  <c r="F17" i="10"/>
  <c r="C17" i="10"/>
  <c r="B17" i="10"/>
  <c r="E17" i="10" s="1"/>
  <c r="S16" i="10"/>
  <c r="R16" i="10"/>
  <c r="Q16" i="10"/>
  <c r="P16" i="10"/>
  <c r="E16" i="10"/>
  <c r="U16" i="10" s="1"/>
  <c r="S15" i="10"/>
  <c r="R15" i="10"/>
  <c r="Q15" i="10"/>
  <c r="P15" i="10"/>
  <c r="E15" i="10"/>
  <c r="S14" i="10"/>
  <c r="R14" i="10"/>
  <c r="Q14" i="10"/>
  <c r="P14" i="10"/>
  <c r="E14" i="10"/>
  <c r="S13" i="10"/>
  <c r="R13" i="10"/>
  <c r="Q13" i="10"/>
  <c r="P13" i="10"/>
  <c r="E13" i="10"/>
  <c r="T13" i="10" s="1"/>
  <c r="U12" i="10"/>
  <c r="S12" i="10"/>
  <c r="R12" i="10"/>
  <c r="Q12" i="10"/>
  <c r="P12" i="10"/>
  <c r="E12" i="10"/>
  <c r="T12" i="10" s="1"/>
  <c r="U11" i="10"/>
  <c r="T11" i="10"/>
  <c r="S11" i="10"/>
  <c r="R11" i="10"/>
  <c r="Q11" i="10"/>
  <c r="P11" i="10"/>
  <c r="E11" i="10"/>
  <c r="S10" i="10"/>
  <c r="R10" i="10"/>
  <c r="Q10" i="10"/>
  <c r="P10" i="10"/>
  <c r="E10" i="10"/>
  <c r="U10" i="10" s="1"/>
  <c r="S9" i="10"/>
  <c r="R9" i="10"/>
  <c r="Q9" i="10"/>
  <c r="P9" i="10"/>
  <c r="E9" i="10"/>
  <c r="U9" i="10" s="1"/>
  <c r="S96" i="9"/>
  <c r="R96" i="9"/>
  <c r="Q96" i="9"/>
  <c r="P96" i="9"/>
  <c r="E96" i="9"/>
  <c r="U96" i="9" s="1"/>
  <c r="U95" i="9"/>
  <c r="T95" i="9"/>
  <c r="S95" i="9"/>
  <c r="R95" i="9"/>
  <c r="Q95" i="9"/>
  <c r="P95" i="9"/>
  <c r="E95" i="9"/>
  <c r="S94" i="9"/>
  <c r="R94" i="9"/>
  <c r="Q94" i="9"/>
  <c r="P94" i="9"/>
  <c r="E94" i="9"/>
  <c r="S93" i="9"/>
  <c r="R93" i="9"/>
  <c r="Q93" i="9"/>
  <c r="P93" i="9"/>
  <c r="E93" i="9"/>
  <c r="T93" i="9" s="1"/>
  <c r="S92" i="9"/>
  <c r="R92" i="9"/>
  <c r="Q92" i="9"/>
  <c r="P92" i="9"/>
  <c r="E92" i="9"/>
  <c r="U91" i="9"/>
  <c r="T91" i="9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U89" i="9" s="1"/>
  <c r="S88" i="9"/>
  <c r="R88" i="9"/>
  <c r="Q88" i="9"/>
  <c r="P88" i="9"/>
  <c r="E88" i="9"/>
  <c r="U88" i="9" s="1"/>
  <c r="O75" i="9"/>
  <c r="N75" i="9"/>
  <c r="M75" i="9"/>
  <c r="L75" i="9"/>
  <c r="K75" i="9"/>
  <c r="J75" i="9"/>
  <c r="I75" i="9"/>
  <c r="H75" i="9"/>
  <c r="G75" i="9"/>
  <c r="F75" i="9"/>
  <c r="C75" i="9"/>
  <c r="B75" i="9"/>
  <c r="O74" i="9"/>
  <c r="N74" i="9"/>
  <c r="M74" i="9"/>
  <c r="L74" i="9"/>
  <c r="K74" i="9"/>
  <c r="J74" i="9"/>
  <c r="I74" i="9"/>
  <c r="H74" i="9"/>
  <c r="G74" i="9"/>
  <c r="F74" i="9"/>
  <c r="C74" i="9"/>
  <c r="E74" i="9" s="1"/>
  <c r="B74" i="9"/>
  <c r="O73" i="9"/>
  <c r="N73" i="9"/>
  <c r="M73" i="9"/>
  <c r="L73" i="9"/>
  <c r="K73" i="9"/>
  <c r="J73" i="9"/>
  <c r="I73" i="9"/>
  <c r="S73" i="9" s="1"/>
  <c r="H73" i="9"/>
  <c r="R73" i="9" s="1"/>
  <c r="G73" i="9"/>
  <c r="F73" i="9"/>
  <c r="C73" i="9"/>
  <c r="B73" i="9"/>
  <c r="E73" i="9" s="1"/>
  <c r="T72" i="9"/>
  <c r="S72" i="9"/>
  <c r="R72" i="9"/>
  <c r="Q72" i="9"/>
  <c r="P72" i="9"/>
  <c r="E72" i="9"/>
  <c r="U72" i="9" s="1"/>
  <c r="S71" i="9"/>
  <c r="R71" i="9"/>
  <c r="Q71" i="9"/>
  <c r="P71" i="9"/>
  <c r="E71" i="9"/>
  <c r="O69" i="9"/>
  <c r="N69" i="9"/>
  <c r="M69" i="9"/>
  <c r="L69" i="9"/>
  <c r="K69" i="9"/>
  <c r="J69" i="9"/>
  <c r="I69" i="9"/>
  <c r="H69" i="9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R68" i="9" s="1"/>
  <c r="G68" i="9"/>
  <c r="F68" i="9"/>
  <c r="C68" i="9"/>
  <c r="B68" i="9"/>
  <c r="S67" i="9"/>
  <c r="R67" i="9"/>
  <c r="Q67" i="9"/>
  <c r="P67" i="9"/>
  <c r="E67" i="9"/>
  <c r="S66" i="9"/>
  <c r="R66" i="9"/>
  <c r="Q66" i="9"/>
  <c r="P66" i="9"/>
  <c r="E66" i="9"/>
  <c r="U66" i="9" s="1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O61" i="9"/>
  <c r="N61" i="9"/>
  <c r="M61" i="9"/>
  <c r="L61" i="9"/>
  <c r="K61" i="9"/>
  <c r="J61" i="9"/>
  <c r="I61" i="9"/>
  <c r="H61" i="9"/>
  <c r="R61" i="9" s="1"/>
  <c r="C61" i="9"/>
  <c r="B61" i="9"/>
  <c r="S60" i="9"/>
  <c r="R60" i="9"/>
  <c r="Q60" i="9"/>
  <c r="P60" i="9"/>
  <c r="E60" i="9"/>
  <c r="T60" i="9" s="1"/>
  <c r="U59" i="9"/>
  <c r="S59" i="9"/>
  <c r="R59" i="9"/>
  <c r="Q59" i="9"/>
  <c r="P59" i="9"/>
  <c r="E59" i="9"/>
  <c r="T59" i="9" s="1"/>
  <c r="S58" i="9"/>
  <c r="R58" i="9"/>
  <c r="Q58" i="9"/>
  <c r="P58" i="9"/>
  <c r="E58" i="9"/>
  <c r="U58" i="9" s="1"/>
  <c r="S57" i="9"/>
  <c r="R57" i="9"/>
  <c r="Q57" i="9"/>
  <c r="P57" i="9"/>
  <c r="E57" i="9"/>
  <c r="U57" i="9" s="1"/>
  <c r="S55" i="9"/>
  <c r="O55" i="9"/>
  <c r="N55" i="9"/>
  <c r="M55" i="9"/>
  <c r="L55" i="9"/>
  <c r="K55" i="9"/>
  <c r="J55" i="9"/>
  <c r="I55" i="9"/>
  <c r="H55" i="9"/>
  <c r="G55" i="9"/>
  <c r="F55" i="9"/>
  <c r="C55" i="9"/>
  <c r="B55" i="9"/>
  <c r="S54" i="9"/>
  <c r="R54" i="9"/>
  <c r="Q54" i="9"/>
  <c r="P54" i="9"/>
  <c r="E54" i="9"/>
  <c r="U54" i="9" s="1"/>
  <c r="S53" i="9"/>
  <c r="R53" i="9"/>
  <c r="Q53" i="9"/>
  <c r="P53" i="9"/>
  <c r="E53" i="9"/>
  <c r="U53" i="9" s="1"/>
  <c r="T52" i="9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T50" i="9" s="1"/>
  <c r="S49" i="9"/>
  <c r="R49" i="9"/>
  <c r="Q49" i="9"/>
  <c r="P49" i="9"/>
  <c r="E49" i="9"/>
  <c r="T49" i="9" s="1"/>
  <c r="U48" i="9"/>
  <c r="T48" i="9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U45" i="9" s="1"/>
  <c r="S44" i="9"/>
  <c r="R44" i="9"/>
  <c r="Q44" i="9"/>
  <c r="P44" i="9"/>
  <c r="E44" i="9"/>
  <c r="U44" i="9" s="1"/>
  <c r="O42" i="9"/>
  <c r="N42" i="9"/>
  <c r="M42" i="9"/>
  <c r="L42" i="9"/>
  <c r="K42" i="9"/>
  <c r="J42" i="9"/>
  <c r="I42" i="9"/>
  <c r="S42" i="9" s="1"/>
  <c r="H42" i="9"/>
  <c r="R42" i="9" s="1"/>
  <c r="G42" i="9"/>
  <c r="F42" i="9"/>
  <c r="C42" i="9"/>
  <c r="B42" i="9"/>
  <c r="E42" i="9" s="1"/>
  <c r="U41" i="9"/>
  <c r="T41" i="9"/>
  <c r="S41" i="9"/>
  <c r="R41" i="9"/>
  <c r="Q41" i="9"/>
  <c r="P41" i="9"/>
  <c r="E41" i="9"/>
  <c r="S40" i="9"/>
  <c r="R40" i="9"/>
  <c r="Q40" i="9"/>
  <c r="P40" i="9"/>
  <c r="E40" i="9"/>
  <c r="S39" i="9"/>
  <c r="R39" i="9"/>
  <c r="Q39" i="9"/>
  <c r="P39" i="9"/>
  <c r="E39" i="9"/>
  <c r="S38" i="9"/>
  <c r="R38" i="9"/>
  <c r="Q38" i="9"/>
  <c r="P38" i="9"/>
  <c r="E38" i="9"/>
  <c r="U37" i="9"/>
  <c r="S37" i="9"/>
  <c r="R37" i="9"/>
  <c r="Q37" i="9"/>
  <c r="P37" i="9"/>
  <c r="E37" i="9"/>
  <c r="T37" i="9" s="1"/>
  <c r="R35" i="9"/>
  <c r="O35" i="9"/>
  <c r="N35" i="9"/>
  <c r="M35" i="9"/>
  <c r="L35" i="9"/>
  <c r="K35" i="9"/>
  <c r="J35" i="9"/>
  <c r="I35" i="9"/>
  <c r="S35" i="9" s="1"/>
  <c r="H35" i="9"/>
  <c r="P35" i="9" s="1"/>
  <c r="G35" i="9"/>
  <c r="F35" i="9"/>
  <c r="C35" i="9"/>
  <c r="B35" i="9"/>
  <c r="E35" i="9" s="1"/>
  <c r="S34" i="9"/>
  <c r="R34" i="9"/>
  <c r="Q34" i="9"/>
  <c r="U34" i="9" s="1"/>
  <c r="P34" i="9"/>
  <c r="E34" i="9"/>
  <c r="T34" i="9" s="1"/>
  <c r="O32" i="9"/>
  <c r="N32" i="9"/>
  <c r="M32" i="9"/>
  <c r="L32" i="9"/>
  <c r="K32" i="9"/>
  <c r="J32" i="9"/>
  <c r="I32" i="9"/>
  <c r="S32" i="9" s="1"/>
  <c r="H32" i="9"/>
  <c r="R32" i="9" s="1"/>
  <c r="G32" i="9"/>
  <c r="F32" i="9"/>
  <c r="C32" i="9"/>
  <c r="B32" i="9"/>
  <c r="S31" i="9"/>
  <c r="R31" i="9"/>
  <c r="Q31" i="9"/>
  <c r="P31" i="9"/>
  <c r="E31" i="9"/>
  <c r="S30" i="9"/>
  <c r="R30" i="9"/>
  <c r="Q30" i="9"/>
  <c r="P30" i="9"/>
  <c r="E30" i="9"/>
  <c r="S29" i="9"/>
  <c r="R29" i="9"/>
  <c r="Q29" i="9"/>
  <c r="P29" i="9"/>
  <c r="E29" i="9"/>
  <c r="S28" i="9"/>
  <c r="R28" i="9"/>
  <c r="Q28" i="9"/>
  <c r="P28" i="9"/>
  <c r="E28" i="9"/>
  <c r="U28" i="9" s="1"/>
  <c r="O26" i="9"/>
  <c r="N26" i="9"/>
  <c r="M26" i="9"/>
  <c r="L26" i="9"/>
  <c r="K26" i="9"/>
  <c r="J26" i="9"/>
  <c r="I26" i="9"/>
  <c r="S26" i="9" s="1"/>
  <c r="H26" i="9"/>
  <c r="G26" i="9"/>
  <c r="F26" i="9"/>
  <c r="C26" i="9"/>
  <c r="B26" i="9"/>
  <c r="E26" i="9" s="1"/>
  <c r="S25" i="9"/>
  <c r="R25" i="9"/>
  <c r="Q25" i="9"/>
  <c r="P25" i="9"/>
  <c r="E25" i="9"/>
  <c r="U25" i="9" s="1"/>
  <c r="S24" i="9"/>
  <c r="R24" i="9"/>
  <c r="Q24" i="9"/>
  <c r="P24" i="9"/>
  <c r="E24" i="9"/>
  <c r="S23" i="9"/>
  <c r="R23" i="9"/>
  <c r="Q23" i="9"/>
  <c r="P23" i="9"/>
  <c r="E23" i="9"/>
  <c r="S22" i="9"/>
  <c r="R22" i="9"/>
  <c r="Q22" i="9"/>
  <c r="P22" i="9"/>
  <c r="E22" i="9"/>
  <c r="U21" i="9"/>
  <c r="S21" i="9"/>
  <c r="R21" i="9"/>
  <c r="Q21" i="9"/>
  <c r="P21" i="9"/>
  <c r="E21" i="9"/>
  <c r="T21" i="9" s="1"/>
  <c r="S20" i="9"/>
  <c r="R20" i="9"/>
  <c r="Q20" i="9"/>
  <c r="P20" i="9"/>
  <c r="E20" i="9"/>
  <c r="U20" i="9" s="1"/>
  <c r="S19" i="9"/>
  <c r="R19" i="9"/>
  <c r="Q19" i="9"/>
  <c r="P19" i="9"/>
  <c r="E19" i="9"/>
  <c r="U19" i="9" s="1"/>
  <c r="O17" i="9"/>
  <c r="N17" i="9"/>
  <c r="M17" i="9"/>
  <c r="L17" i="9"/>
  <c r="K17" i="9"/>
  <c r="J17" i="9"/>
  <c r="I17" i="9"/>
  <c r="H17" i="9"/>
  <c r="G17" i="9"/>
  <c r="F17" i="9"/>
  <c r="C17" i="9"/>
  <c r="E17" i="9" s="1"/>
  <c r="B17" i="9"/>
  <c r="S16" i="9"/>
  <c r="R16" i="9"/>
  <c r="Q16" i="9"/>
  <c r="P16" i="9"/>
  <c r="E16" i="9"/>
  <c r="S15" i="9"/>
  <c r="R15" i="9"/>
  <c r="Q15" i="9"/>
  <c r="P15" i="9"/>
  <c r="E15" i="9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U10" i="9" s="1"/>
  <c r="P10" i="9"/>
  <c r="E10" i="9"/>
  <c r="S9" i="9"/>
  <c r="R9" i="9"/>
  <c r="Q9" i="9"/>
  <c r="P9" i="9"/>
  <c r="E9" i="9"/>
  <c r="S96" i="8"/>
  <c r="R96" i="8"/>
  <c r="Q96" i="8"/>
  <c r="P96" i="8"/>
  <c r="E96" i="8"/>
  <c r="U96" i="8" s="1"/>
  <c r="S95" i="8"/>
  <c r="R95" i="8"/>
  <c r="Q95" i="8"/>
  <c r="P95" i="8"/>
  <c r="E95" i="8"/>
  <c r="S94" i="8"/>
  <c r="R94" i="8"/>
  <c r="Q94" i="8"/>
  <c r="P94" i="8"/>
  <c r="E94" i="8"/>
  <c r="T94" i="8" s="1"/>
  <c r="S93" i="8"/>
  <c r="R93" i="8"/>
  <c r="Q93" i="8"/>
  <c r="P93" i="8"/>
  <c r="E93" i="8"/>
  <c r="S92" i="8"/>
  <c r="R92" i="8"/>
  <c r="Q92" i="8"/>
  <c r="P92" i="8"/>
  <c r="E92" i="8"/>
  <c r="U92" i="8" s="1"/>
  <c r="S91" i="8"/>
  <c r="R91" i="8"/>
  <c r="Q91" i="8"/>
  <c r="P91" i="8"/>
  <c r="E91" i="8"/>
  <c r="U91" i="8" s="1"/>
  <c r="S90" i="8"/>
  <c r="R90" i="8"/>
  <c r="Q90" i="8"/>
  <c r="P90" i="8"/>
  <c r="E90" i="8"/>
  <c r="U89" i="8"/>
  <c r="T89" i="8"/>
  <c r="S89" i="8"/>
  <c r="R89" i="8"/>
  <c r="Q89" i="8"/>
  <c r="P89" i="8"/>
  <c r="E89" i="8"/>
  <c r="S88" i="8"/>
  <c r="R88" i="8"/>
  <c r="Q88" i="8"/>
  <c r="P88" i="8"/>
  <c r="E88" i="8"/>
  <c r="T88" i="8" s="1"/>
  <c r="O75" i="8"/>
  <c r="N75" i="8"/>
  <c r="M75" i="8"/>
  <c r="L75" i="8"/>
  <c r="K75" i="8"/>
  <c r="J75" i="8"/>
  <c r="I75" i="8"/>
  <c r="H75" i="8"/>
  <c r="G75" i="8"/>
  <c r="F75" i="8"/>
  <c r="C75" i="8"/>
  <c r="B75" i="8"/>
  <c r="O74" i="8"/>
  <c r="N74" i="8"/>
  <c r="M74" i="8"/>
  <c r="L74" i="8"/>
  <c r="K74" i="8"/>
  <c r="J74" i="8"/>
  <c r="I74" i="8"/>
  <c r="S74" i="8" s="1"/>
  <c r="H74" i="8"/>
  <c r="R74" i="8" s="1"/>
  <c r="G74" i="8"/>
  <c r="F74" i="8"/>
  <c r="E74" i="8"/>
  <c r="C74" i="8"/>
  <c r="B74" i="8"/>
  <c r="O73" i="8"/>
  <c r="N73" i="8"/>
  <c r="M73" i="8"/>
  <c r="L73" i="8"/>
  <c r="K73" i="8"/>
  <c r="J73" i="8"/>
  <c r="I73" i="8"/>
  <c r="S73" i="8" s="1"/>
  <c r="H73" i="8"/>
  <c r="R73" i="8" s="1"/>
  <c r="G73" i="8"/>
  <c r="F73" i="8"/>
  <c r="C73" i="8"/>
  <c r="B73" i="8"/>
  <c r="E73" i="8" s="1"/>
  <c r="U72" i="8"/>
  <c r="S72" i="8"/>
  <c r="R72" i="8"/>
  <c r="Q72" i="8"/>
  <c r="P72" i="8"/>
  <c r="E72" i="8"/>
  <c r="T72" i="8" s="1"/>
  <c r="T71" i="8"/>
  <c r="S71" i="8"/>
  <c r="R71" i="8"/>
  <c r="Q71" i="8"/>
  <c r="U71" i="8" s="1"/>
  <c r="P71" i="8"/>
  <c r="E71" i="8"/>
  <c r="O69" i="8"/>
  <c r="N69" i="8"/>
  <c r="M69" i="8"/>
  <c r="L69" i="8"/>
  <c r="K69" i="8"/>
  <c r="J69" i="8"/>
  <c r="I69" i="8"/>
  <c r="H69" i="8"/>
  <c r="G69" i="8"/>
  <c r="F69" i="8"/>
  <c r="C69" i="8"/>
  <c r="B69" i="8"/>
  <c r="O68" i="8"/>
  <c r="N68" i="8"/>
  <c r="M68" i="8"/>
  <c r="L68" i="8"/>
  <c r="K68" i="8"/>
  <c r="J68" i="8"/>
  <c r="I68" i="8"/>
  <c r="H68" i="8"/>
  <c r="G68" i="8"/>
  <c r="F68" i="8"/>
  <c r="C68" i="8"/>
  <c r="B68" i="8"/>
  <c r="E68" i="8" s="1"/>
  <c r="U67" i="8"/>
  <c r="S67" i="8"/>
  <c r="R67" i="8"/>
  <c r="Q67" i="8"/>
  <c r="P67" i="8"/>
  <c r="E67" i="8"/>
  <c r="T67" i="8" s="1"/>
  <c r="S66" i="8"/>
  <c r="R66" i="8"/>
  <c r="Q66" i="8"/>
  <c r="P66" i="8"/>
  <c r="E66" i="8"/>
  <c r="S65" i="8"/>
  <c r="R65" i="8"/>
  <c r="Q65" i="8"/>
  <c r="P65" i="8"/>
  <c r="E65" i="8"/>
  <c r="U65" i="8" s="1"/>
  <c r="S64" i="8"/>
  <c r="R64" i="8"/>
  <c r="Q64" i="8"/>
  <c r="P64" i="8"/>
  <c r="E64" i="8"/>
  <c r="S63" i="8"/>
  <c r="R63" i="8"/>
  <c r="Q63" i="8"/>
  <c r="P63" i="8"/>
  <c r="E63" i="8"/>
  <c r="O61" i="8"/>
  <c r="N61" i="8"/>
  <c r="M61" i="8"/>
  <c r="L61" i="8"/>
  <c r="K61" i="8"/>
  <c r="J61" i="8"/>
  <c r="I61" i="8"/>
  <c r="S61" i="8" s="1"/>
  <c r="H61" i="8"/>
  <c r="R61" i="8" s="1"/>
  <c r="C61" i="8"/>
  <c r="B61" i="8"/>
  <c r="E61" i="8" s="1"/>
  <c r="S60" i="8"/>
  <c r="R60" i="8"/>
  <c r="Q60" i="8"/>
  <c r="P60" i="8"/>
  <c r="E60" i="8"/>
  <c r="U60" i="8" s="1"/>
  <c r="T59" i="8"/>
  <c r="S59" i="8"/>
  <c r="R59" i="8"/>
  <c r="Q59" i="8"/>
  <c r="P59" i="8"/>
  <c r="E59" i="8"/>
  <c r="U59" i="8" s="1"/>
  <c r="S58" i="8"/>
  <c r="R58" i="8"/>
  <c r="Q58" i="8"/>
  <c r="P58" i="8"/>
  <c r="E58" i="8"/>
  <c r="T58" i="8" s="1"/>
  <c r="U57" i="8"/>
  <c r="T57" i="8"/>
  <c r="S57" i="8"/>
  <c r="R57" i="8"/>
  <c r="Q57" i="8"/>
  <c r="P57" i="8"/>
  <c r="E57" i="8"/>
  <c r="O55" i="8"/>
  <c r="N55" i="8"/>
  <c r="M55" i="8"/>
  <c r="L55" i="8"/>
  <c r="K55" i="8"/>
  <c r="J55" i="8"/>
  <c r="I55" i="8"/>
  <c r="H55" i="8"/>
  <c r="G55" i="8"/>
  <c r="F55" i="8"/>
  <c r="C55" i="8"/>
  <c r="B55" i="8"/>
  <c r="E55" i="8" s="1"/>
  <c r="U54" i="8"/>
  <c r="S54" i="8"/>
  <c r="R54" i="8"/>
  <c r="Q54" i="8"/>
  <c r="P54" i="8"/>
  <c r="E54" i="8"/>
  <c r="T54" i="8" s="1"/>
  <c r="S53" i="8"/>
  <c r="R53" i="8"/>
  <c r="Q53" i="8"/>
  <c r="P53" i="8"/>
  <c r="E53" i="8"/>
  <c r="S52" i="8"/>
  <c r="R52" i="8"/>
  <c r="Q52" i="8"/>
  <c r="P52" i="8"/>
  <c r="E52" i="8"/>
  <c r="S51" i="8"/>
  <c r="R51" i="8"/>
  <c r="Q51" i="8"/>
  <c r="P51" i="8"/>
  <c r="E51" i="8"/>
  <c r="T51" i="8" s="1"/>
  <c r="S50" i="8"/>
  <c r="R50" i="8"/>
  <c r="Q50" i="8"/>
  <c r="P50" i="8"/>
  <c r="E50" i="8"/>
  <c r="S49" i="8"/>
  <c r="R49" i="8"/>
  <c r="Q49" i="8"/>
  <c r="P49" i="8"/>
  <c r="E49" i="8"/>
  <c r="U49" i="8" s="1"/>
  <c r="S48" i="8"/>
  <c r="R48" i="8"/>
  <c r="Q48" i="8"/>
  <c r="P48" i="8"/>
  <c r="E48" i="8"/>
  <c r="U48" i="8" s="1"/>
  <c r="U47" i="8"/>
  <c r="S47" i="8"/>
  <c r="R47" i="8"/>
  <c r="Q47" i="8"/>
  <c r="P47" i="8"/>
  <c r="E47" i="8"/>
  <c r="T47" i="8" s="1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S42" i="8" s="1"/>
  <c r="H42" i="8"/>
  <c r="R42" i="8" s="1"/>
  <c r="G42" i="8"/>
  <c r="F42" i="8"/>
  <c r="C42" i="8"/>
  <c r="B42" i="8"/>
  <c r="E42" i="8" s="1"/>
  <c r="S41" i="8"/>
  <c r="R41" i="8"/>
  <c r="Q41" i="8"/>
  <c r="P41" i="8"/>
  <c r="E41" i="8"/>
  <c r="U41" i="8" s="1"/>
  <c r="U40" i="8"/>
  <c r="S40" i="8"/>
  <c r="R40" i="8"/>
  <c r="Q40" i="8"/>
  <c r="P40" i="8"/>
  <c r="E40" i="8"/>
  <c r="T40" i="8" s="1"/>
  <c r="S39" i="8"/>
  <c r="R39" i="8"/>
  <c r="Q39" i="8"/>
  <c r="P39" i="8"/>
  <c r="E39" i="8"/>
  <c r="U39" i="8" s="1"/>
  <c r="S38" i="8"/>
  <c r="R38" i="8"/>
  <c r="Q38" i="8"/>
  <c r="P38" i="8"/>
  <c r="E38" i="8"/>
  <c r="S37" i="8"/>
  <c r="R37" i="8"/>
  <c r="Q37" i="8"/>
  <c r="P37" i="8"/>
  <c r="E37" i="8"/>
  <c r="T37" i="8" s="1"/>
  <c r="O35" i="8"/>
  <c r="N35" i="8"/>
  <c r="M35" i="8"/>
  <c r="L35" i="8"/>
  <c r="K35" i="8"/>
  <c r="J35" i="8"/>
  <c r="I35" i="8"/>
  <c r="S35" i="8" s="1"/>
  <c r="H35" i="8"/>
  <c r="R35" i="8" s="1"/>
  <c r="G35" i="8"/>
  <c r="F35" i="8"/>
  <c r="C35" i="8"/>
  <c r="B35" i="8"/>
  <c r="S34" i="8"/>
  <c r="R34" i="8"/>
  <c r="Q34" i="8"/>
  <c r="P34" i="8"/>
  <c r="E34" i="8"/>
  <c r="O32" i="8"/>
  <c r="N32" i="8"/>
  <c r="M32" i="8"/>
  <c r="L32" i="8"/>
  <c r="K32" i="8"/>
  <c r="J32" i="8"/>
  <c r="I32" i="8"/>
  <c r="S32" i="8" s="1"/>
  <c r="H32" i="8"/>
  <c r="R32" i="8" s="1"/>
  <c r="G32" i="8"/>
  <c r="F32" i="8"/>
  <c r="C32" i="8"/>
  <c r="B32" i="8"/>
  <c r="S31" i="8"/>
  <c r="R31" i="8"/>
  <c r="Q31" i="8"/>
  <c r="P31" i="8"/>
  <c r="E31" i="8"/>
  <c r="S30" i="8"/>
  <c r="R30" i="8"/>
  <c r="Q30" i="8"/>
  <c r="P30" i="8"/>
  <c r="E30" i="8"/>
  <c r="T30" i="8" s="1"/>
  <c r="S29" i="8"/>
  <c r="R29" i="8"/>
  <c r="Q29" i="8"/>
  <c r="P29" i="8"/>
  <c r="E29" i="8"/>
  <c r="U29" i="8" s="1"/>
  <c r="S28" i="8"/>
  <c r="R28" i="8"/>
  <c r="Q28" i="8"/>
  <c r="P28" i="8"/>
  <c r="E28" i="8"/>
  <c r="U28" i="8" s="1"/>
  <c r="O26" i="8"/>
  <c r="N26" i="8"/>
  <c r="M26" i="8"/>
  <c r="L26" i="8"/>
  <c r="K26" i="8"/>
  <c r="J26" i="8"/>
  <c r="I26" i="8"/>
  <c r="S26" i="8" s="1"/>
  <c r="H26" i="8"/>
  <c r="P26" i="8" s="1"/>
  <c r="G26" i="8"/>
  <c r="F26" i="8"/>
  <c r="C26" i="8"/>
  <c r="E26" i="8" s="1"/>
  <c r="B26" i="8"/>
  <c r="S25" i="8"/>
  <c r="R25" i="8"/>
  <c r="Q25" i="8"/>
  <c r="P25" i="8"/>
  <c r="E25" i="8"/>
  <c r="U25" i="8" s="1"/>
  <c r="S24" i="8"/>
  <c r="R24" i="8"/>
  <c r="Q24" i="8"/>
  <c r="P24" i="8"/>
  <c r="E24" i="8"/>
  <c r="U24" i="8" s="1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T21" i="8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T19" i="8" s="1"/>
  <c r="O17" i="8"/>
  <c r="N17" i="8"/>
  <c r="M17" i="8"/>
  <c r="L17" i="8"/>
  <c r="K17" i="8"/>
  <c r="J17" i="8"/>
  <c r="R17" i="8" s="1"/>
  <c r="I17" i="8"/>
  <c r="H17" i="8"/>
  <c r="G17" i="8"/>
  <c r="F17" i="8"/>
  <c r="C17" i="8"/>
  <c r="B17" i="8"/>
  <c r="E17" i="8" s="1"/>
  <c r="S16" i="8"/>
  <c r="R16" i="8"/>
  <c r="Q16" i="8"/>
  <c r="P16" i="8"/>
  <c r="E16" i="8"/>
  <c r="T16" i="8" s="1"/>
  <c r="S15" i="8"/>
  <c r="R15" i="8"/>
  <c r="Q15" i="8"/>
  <c r="P15" i="8"/>
  <c r="E15" i="8"/>
  <c r="S14" i="8"/>
  <c r="R14" i="8"/>
  <c r="Q14" i="8"/>
  <c r="P14" i="8"/>
  <c r="E14" i="8"/>
  <c r="U14" i="8" s="1"/>
  <c r="T13" i="8"/>
  <c r="S13" i="8"/>
  <c r="R13" i="8"/>
  <c r="Q13" i="8"/>
  <c r="P13" i="8"/>
  <c r="E13" i="8"/>
  <c r="U13" i="8" s="1"/>
  <c r="S12" i="8"/>
  <c r="R12" i="8"/>
  <c r="Q12" i="8"/>
  <c r="P12" i="8"/>
  <c r="E12" i="8"/>
  <c r="U12" i="8" s="1"/>
  <c r="U11" i="8"/>
  <c r="T11" i="8"/>
  <c r="S11" i="8"/>
  <c r="R11" i="8"/>
  <c r="Q11" i="8"/>
  <c r="P11" i="8"/>
  <c r="E11" i="8"/>
  <c r="S10" i="8"/>
  <c r="R10" i="8"/>
  <c r="Q10" i="8"/>
  <c r="P10" i="8"/>
  <c r="E10" i="8"/>
  <c r="U10" i="8" s="1"/>
  <c r="S9" i="8"/>
  <c r="R9" i="8"/>
  <c r="Q9" i="8"/>
  <c r="P9" i="8"/>
  <c r="E9" i="8"/>
  <c r="T9" i="8" s="1"/>
  <c r="S96" i="7"/>
  <c r="R96" i="7"/>
  <c r="Q96" i="7"/>
  <c r="P96" i="7"/>
  <c r="E96" i="7"/>
  <c r="T96" i="7" s="1"/>
  <c r="T95" i="7"/>
  <c r="S95" i="7"/>
  <c r="R95" i="7"/>
  <c r="Q95" i="7"/>
  <c r="P95" i="7"/>
  <c r="E95" i="7"/>
  <c r="U95" i="7" s="1"/>
  <c r="S94" i="7"/>
  <c r="R94" i="7"/>
  <c r="Q94" i="7"/>
  <c r="P94" i="7"/>
  <c r="E94" i="7"/>
  <c r="U94" i="7" s="1"/>
  <c r="U93" i="7"/>
  <c r="T93" i="7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T90" i="7" s="1"/>
  <c r="T89" i="7"/>
  <c r="S89" i="7"/>
  <c r="R89" i="7"/>
  <c r="Q89" i="7"/>
  <c r="P89" i="7"/>
  <c r="E89" i="7"/>
  <c r="U89" i="7" s="1"/>
  <c r="S88" i="7"/>
  <c r="R88" i="7"/>
  <c r="Q88" i="7"/>
  <c r="P88" i="7"/>
  <c r="E88" i="7"/>
  <c r="O75" i="7"/>
  <c r="N75" i="7"/>
  <c r="M75" i="7"/>
  <c r="L75" i="7"/>
  <c r="K75" i="7"/>
  <c r="S75" i="7" s="1"/>
  <c r="J75" i="7"/>
  <c r="I75" i="7"/>
  <c r="H75" i="7"/>
  <c r="G75" i="7"/>
  <c r="F75" i="7"/>
  <c r="C75" i="7"/>
  <c r="B75" i="7"/>
  <c r="O74" i="7"/>
  <c r="N74" i="7"/>
  <c r="M74" i="7"/>
  <c r="L74" i="7"/>
  <c r="K74" i="7"/>
  <c r="S74" i="7" s="1"/>
  <c r="J74" i="7"/>
  <c r="I74" i="7"/>
  <c r="H74" i="7"/>
  <c r="R74" i="7" s="1"/>
  <c r="G74" i="7"/>
  <c r="F74" i="7"/>
  <c r="C74" i="7"/>
  <c r="B74" i="7"/>
  <c r="E74" i="7" s="1"/>
  <c r="O73" i="7"/>
  <c r="N73" i="7"/>
  <c r="M73" i="7"/>
  <c r="L73" i="7"/>
  <c r="K73" i="7"/>
  <c r="J73" i="7"/>
  <c r="I73" i="7"/>
  <c r="S73" i="7" s="1"/>
  <c r="H73" i="7"/>
  <c r="R73" i="7" s="1"/>
  <c r="G73" i="7"/>
  <c r="F73" i="7"/>
  <c r="C73" i="7"/>
  <c r="B73" i="7"/>
  <c r="E73" i="7" s="1"/>
  <c r="S72" i="7"/>
  <c r="R72" i="7"/>
  <c r="Q72" i="7"/>
  <c r="P72" i="7"/>
  <c r="T72" i="7" s="1"/>
  <c r="E72" i="7"/>
  <c r="U72" i="7" s="1"/>
  <c r="S71" i="7"/>
  <c r="R71" i="7"/>
  <c r="Q71" i="7"/>
  <c r="P71" i="7"/>
  <c r="E71" i="7"/>
  <c r="O69" i="7"/>
  <c r="N69" i="7"/>
  <c r="M69" i="7"/>
  <c r="L69" i="7"/>
  <c r="K69" i="7"/>
  <c r="J69" i="7"/>
  <c r="I69" i="7"/>
  <c r="H69" i="7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E68" i="7" s="1"/>
  <c r="T67" i="7"/>
  <c r="S67" i="7"/>
  <c r="R67" i="7"/>
  <c r="Q67" i="7"/>
  <c r="P67" i="7"/>
  <c r="E67" i="7"/>
  <c r="U67" i="7" s="1"/>
  <c r="S66" i="7"/>
  <c r="R66" i="7"/>
  <c r="Q66" i="7"/>
  <c r="P66" i="7"/>
  <c r="E66" i="7"/>
  <c r="U66" i="7" s="1"/>
  <c r="U65" i="7"/>
  <c r="T65" i="7"/>
  <c r="S65" i="7"/>
  <c r="R65" i="7"/>
  <c r="Q65" i="7"/>
  <c r="P65" i="7"/>
  <c r="E65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O61" i="7"/>
  <c r="N61" i="7"/>
  <c r="M61" i="7"/>
  <c r="L61" i="7"/>
  <c r="K61" i="7"/>
  <c r="J61" i="7"/>
  <c r="I61" i="7"/>
  <c r="S61" i="7" s="1"/>
  <c r="H61" i="7"/>
  <c r="R61" i="7" s="1"/>
  <c r="C61" i="7"/>
  <c r="B61" i="7"/>
  <c r="E61" i="7" s="1"/>
  <c r="S60" i="7"/>
  <c r="R60" i="7"/>
  <c r="Q60" i="7"/>
  <c r="P60" i="7"/>
  <c r="E60" i="7"/>
  <c r="T60" i="7" s="1"/>
  <c r="S59" i="7"/>
  <c r="R59" i="7"/>
  <c r="Q59" i="7"/>
  <c r="P59" i="7"/>
  <c r="E59" i="7"/>
  <c r="T58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H55" i="7"/>
  <c r="G55" i="7"/>
  <c r="F55" i="7"/>
  <c r="C55" i="7"/>
  <c r="B55" i="7"/>
  <c r="S54" i="7"/>
  <c r="R54" i="7"/>
  <c r="Q54" i="7"/>
  <c r="P54" i="7"/>
  <c r="E54" i="7"/>
  <c r="U54" i="7" s="1"/>
  <c r="U53" i="7"/>
  <c r="S53" i="7"/>
  <c r="R53" i="7"/>
  <c r="Q53" i="7"/>
  <c r="P53" i="7"/>
  <c r="T53" i="7" s="1"/>
  <c r="E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U50" i="7"/>
  <c r="S50" i="7"/>
  <c r="R50" i="7"/>
  <c r="Q50" i="7"/>
  <c r="P50" i="7"/>
  <c r="E50" i="7"/>
  <c r="T50" i="7" s="1"/>
  <c r="U49" i="7"/>
  <c r="T49" i="7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U45" i="7"/>
  <c r="T45" i="7"/>
  <c r="S45" i="7"/>
  <c r="R45" i="7"/>
  <c r="Q45" i="7"/>
  <c r="P45" i="7"/>
  <c r="E45" i="7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H42" i="7"/>
  <c r="G42" i="7"/>
  <c r="F42" i="7"/>
  <c r="C42" i="7"/>
  <c r="E42" i="7" s="1"/>
  <c r="B42" i="7"/>
  <c r="S41" i="7"/>
  <c r="R41" i="7"/>
  <c r="Q41" i="7"/>
  <c r="P41" i="7"/>
  <c r="E41" i="7"/>
  <c r="U41" i="7" s="1"/>
  <c r="S40" i="7"/>
  <c r="R40" i="7"/>
  <c r="Q40" i="7"/>
  <c r="P40" i="7"/>
  <c r="T40" i="7" s="1"/>
  <c r="E40" i="7"/>
  <c r="U40" i="7" s="1"/>
  <c r="U39" i="7"/>
  <c r="S39" i="7"/>
  <c r="R39" i="7"/>
  <c r="Q39" i="7"/>
  <c r="P39" i="7"/>
  <c r="E39" i="7"/>
  <c r="T39" i="7" s="1"/>
  <c r="S38" i="7"/>
  <c r="R38" i="7"/>
  <c r="Q38" i="7"/>
  <c r="U38" i="7" s="1"/>
  <c r="P38" i="7"/>
  <c r="E38" i="7"/>
  <c r="T38" i="7" s="1"/>
  <c r="U37" i="7"/>
  <c r="S37" i="7"/>
  <c r="R37" i="7"/>
  <c r="Q37" i="7"/>
  <c r="P37" i="7"/>
  <c r="E37" i="7"/>
  <c r="T37" i="7" s="1"/>
  <c r="O35" i="7"/>
  <c r="N35" i="7"/>
  <c r="M35" i="7"/>
  <c r="L35" i="7"/>
  <c r="K35" i="7"/>
  <c r="J35" i="7"/>
  <c r="I35" i="7"/>
  <c r="S35" i="7" s="1"/>
  <c r="H35" i="7"/>
  <c r="R35" i="7" s="1"/>
  <c r="G35" i="7"/>
  <c r="F35" i="7"/>
  <c r="C35" i="7"/>
  <c r="B35" i="7"/>
  <c r="E35" i="7" s="1"/>
  <c r="S34" i="7"/>
  <c r="R34" i="7"/>
  <c r="Q34" i="7"/>
  <c r="U34" i="7" s="1"/>
  <c r="P34" i="7"/>
  <c r="T34" i="7" s="1"/>
  <c r="E34" i="7"/>
  <c r="O32" i="7"/>
  <c r="N32" i="7"/>
  <c r="M32" i="7"/>
  <c r="L32" i="7"/>
  <c r="K32" i="7"/>
  <c r="J32" i="7"/>
  <c r="I32" i="7"/>
  <c r="S32" i="7" s="1"/>
  <c r="H32" i="7"/>
  <c r="R32" i="7" s="1"/>
  <c r="G32" i="7"/>
  <c r="F32" i="7"/>
  <c r="C32" i="7"/>
  <c r="E32" i="7" s="1"/>
  <c r="B32" i="7"/>
  <c r="U31" i="7"/>
  <c r="T31" i="7"/>
  <c r="S31" i="7"/>
  <c r="R31" i="7"/>
  <c r="Q31" i="7"/>
  <c r="P31" i="7"/>
  <c r="E31" i="7"/>
  <c r="S30" i="7"/>
  <c r="R30" i="7"/>
  <c r="Q30" i="7"/>
  <c r="P30" i="7"/>
  <c r="E30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H26" i="7"/>
  <c r="G26" i="7"/>
  <c r="F26" i="7"/>
  <c r="C26" i="7"/>
  <c r="B26" i="7"/>
  <c r="E26" i="7" s="1"/>
  <c r="S25" i="7"/>
  <c r="R25" i="7"/>
  <c r="Q25" i="7"/>
  <c r="P25" i="7"/>
  <c r="E25" i="7"/>
  <c r="U25" i="7" s="1"/>
  <c r="S24" i="7"/>
  <c r="R24" i="7"/>
  <c r="Q24" i="7"/>
  <c r="P24" i="7"/>
  <c r="E24" i="7"/>
  <c r="U24" i="7" s="1"/>
  <c r="T23" i="7"/>
  <c r="S23" i="7"/>
  <c r="R23" i="7"/>
  <c r="Q23" i="7"/>
  <c r="P23" i="7"/>
  <c r="E23" i="7"/>
  <c r="U23" i="7" s="1"/>
  <c r="S22" i="7"/>
  <c r="R22" i="7"/>
  <c r="Q22" i="7"/>
  <c r="P22" i="7"/>
  <c r="E22" i="7"/>
  <c r="S21" i="7"/>
  <c r="R21" i="7"/>
  <c r="Q21" i="7"/>
  <c r="P21" i="7"/>
  <c r="E21" i="7"/>
  <c r="U20" i="7"/>
  <c r="T20" i="7"/>
  <c r="S20" i="7"/>
  <c r="R20" i="7"/>
  <c r="Q20" i="7"/>
  <c r="P20" i="7"/>
  <c r="E20" i="7"/>
  <c r="T19" i="7"/>
  <c r="S19" i="7"/>
  <c r="R19" i="7"/>
  <c r="Q19" i="7"/>
  <c r="P19" i="7"/>
  <c r="E19" i="7"/>
  <c r="U19" i="7" s="1"/>
  <c r="O17" i="7"/>
  <c r="N17" i="7"/>
  <c r="M17" i="7"/>
  <c r="L17" i="7"/>
  <c r="K17" i="7"/>
  <c r="J17" i="7"/>
  <c r="I17" i="7"/>
  <c r="S17" i="7" s="1"/>
  <c r="H17" i="7"/>
  <c r="G17" i="7"/>
  <c r="F17" i="7"/>
  <c r="C17" i="7"/>
  <c r="E17" i="7" s="1"/>
  <c r="B17" i="7"/>
  <c r="T16" i="7"/>
  <c r="S16" i="7"/>
  <c r="R16" i="7"/>
  <c r="Q16" i="7"/>
  <c r="P16" i="7"/>
  <c r="E16" i="7"/>
  <c r="U16" i="7" s="1"/>
  <c r="S15" i="7"/>
  <c r="R15" i="7"/>
  <c r="Q15" i="7"/>
  <c r="P15" i="7"/>
  <c r="E15" i="7"/>
  <c r="U15" i="7" s="1"/>
  <c r="U14" i="7"/>
  <c r="S14" i="7"/>
  <c r="R14" i="7"/>
  <c r="Q14" i="7"/>
  <c r="P14" i="7"/>
  <c r="E14" i="7"/>
  <c r="T14" i="7" s="1"/>
  <c r="S13" i="7"/>
  <c r="R13" i="7"/>
  <c r="Q13" i="7"/>
  <c r="P13" i="7"/>
  <c r="E13" i="7"/>
  <c r="T12" i="7"/>
  <c r="S12" i="7"/>
  <c r="R12" i="7"/>
  <c r="Q12" i="7"/>
  <c r="P12" i="7"/>
  <c r="E12" i="7"/>
  <c r="U12" i="7" s="1"/>
  <c r="S11" i="7"/>
  <c r="R11" i="7"/>
  <c r="Q11" i="7"/>
  <c r="P11" i="7"/>
  <c r="E11" i="7"/>
  <c r="T11" i="7" s="1"/>
  <c r="T10" i="7"/>
  <c r="S10" i="7"/>
  <c r="R10" i="7"/>
  <c r="Q10" i="7"/>
  <c r="U10" i="7" s="1"/>
  <c r="P10" i="7"/>
  <c r="E10" i="7"/>
  <c r="U9" i="7"/>
  <c r="T9" i="7"/>
  <c r="S9" i="7"/>
  <c r="R9" i="7"/>
  <c r="Q9" i="7"/>
  <c r="P9" i="7"/>
  <c r="E9" i="7"/>
  <c r="S96" i="6"/>
  <c r="R96" i="6"/>
  <c r="Q96" i="6"/>
  <c r="P96" i="6"/>
  <c r="E96" i="6"/>
  <c r="U96" i="6" s="1"/>
  <c r="S95" i="6"/>
  <c r="R95" i="6"/>
  <c r="Q95" i="6"/>
  <c r="P95" i="6"/>
  <c r="E95" i="6"/>
  <c r="U95" i="6" s="1"/>
  <c r="S94" i="6"/>
  <c r="R94" i="6"/>
  <c r="Q94" i="6"/>
  <c r="P94" i="6"/>
  <c r="E94" i="6"/>
  <c r="U94" i="6" s="1"/>
  <c r="S93" i="6"/>
  <c r="R93" i="6"/>
  <c r="Q93" i="6"/>
  <c r="P93" i="6"/>
  <c r="E93" i="6"/>
  <c r="S92" i="6"/>
  <c r="R92" i="6"/>
  <c r="Q92" i="6"/>
  <c r="P92" i="6"/>
  <c r="E92" i="6"/>
  <c r="U91" i="6"/>
  <c r="S91" i="6"/>
  <c r="R91" i="6"/>
  <c r="Q91" i="6"/>
  <c r="P91" i="6"/>
  <c r="E91" i="6"/>
  <c r="T91" i="6" s="1"/>
  <c r="S90" i="6"/>
  <c r="R90" i="6"/>
  <c r="Q90" i="6"/>
  <c r="P90" i="6"/>
  <c r="E90" i="6"/>
  <c r="T90" i="6" s="1"/>
  <c r="U89" i="6"/>
  <c r="T89" i="6"/>
  <c r="S89" i="6"/>
  <c r="R89" i="6"/>
  <c r="Q89" i="6"/>
  <c r="P89" i="6"/>
  <c r="E89" i="6"/>
  <c r="T88" i="6"/>
  <c r="S88" i="6"/>
  <c r="R88" i="6"/>
  <c r="Q88" i="6"/>
  <c r="P88" i="6"/>
  <c r="P87" i="6" s="1"/>
  <c r="E88" i="6"/>
  <c r="O75" i="6"/>
  <c r="N75" i="6"/>
  <c r="M75" i="6"/>
  <c r="L75" i="6"/>
  <c r="K75" i="6"/>
  <c r="J75" i="6"/>
  <c r="I75" i="6"/>
  <c r="H75" i="6"/>
  <c r="G75" i="6"/>
  <c r="F75" i="6"/>
  <c r="C75" i="6"/>
  <c r="E75" i="6" s="1"/>
  <c r="B75" i="6"/>
  <c r="O74" i="6"/>
  <c r="N74" i="6"/>
  <c r="M74" i="6"/>
  <c r="L74" i="6"/>
  <c r="K74" i="6"/>
  <c r="J74" i="6"/>
  <c r="I74" i="6"/>
  <c r="S74" i="6" s="1"/>
  <c r="H74" i="6"/>
  <c r="R74" i="6" s="1"/>
  <c r="G74" i="6"/>
  <c r="F74" i="6"/>
  <c r="C74" i="6"/>
  <c r="E74" i="6" s="1"/>
  <c r="B74" i="6"/>
  <c r="R73" i="6"/>
  <c r="O73" i="6"/>
  <c r="N73" i="6"/>
  <c r="M73" i="6"/>
  <c r="Q73" i="6" s="1"/>
  <c r="L73" i="6"/>
  <c r="K73" i="6"/>
  <c r="J73" i="6"/>
  <c r="I73" i="6"/>
  <c r="S73" i="6" s="1"/>
  <c r="H73" i="6"/>
  <c r="G73" i="6"/>
  <c r="F73" i="6"/>
  <c r="C73" i="6"/>
  <c r="B73" i="6"/>
  <c r="E73" i="6" s="1"/>
  <c r="T72" i="6"/>
  <c r="S72" i="6"/>
  <c r="R72" i="6"/>
  <c r="Q72" i="6"/>
  <c r="P72" i="6"/>
  <c r="E72" i="6"/>
  <c r="U72" i="6" s="1"/>
  <c r="S71" i="6"/>
  <c r="R71" i="6"/>
  <c r="Q71" i="6"/>
  <c r="P71" i="6"/>
  <c r="E71" i="6"/>
  <c r="T71" i="6" s="1"/>
  <c r="O69" i="6"/>
  <c r="N69" i="6"/>
  <c r="M69" i="6"/>
  <c r="L69" i="6"/>
  <c r="K69" i="6"/>
  <c r="J69" i="6"/>
  <c r="I69" i="6"/>
  <c r="H69" i="6"/>
  <c r="G69" i="6"/>
  <c r="F69" i="6"/>
  <c r="C69" i="6"/>
  <c r="B69" i="6"/>
  <c r="E69" i="6" s="1"/>
  <c r="O68" i="6"/>
  <c r="N68" i="6"/>
  <c r="M68" i="6"/>
  <c r="L68" i="6"/>
  <c r="K68" i="6"/>
  <c r="J68" i="6"/>
  <c r="I68" i="6"/>
  <c r="H68" i="6"/>
  <c r="G68" i="6"/>
  <c r="F68" i="6"/>
  <c r="C68" i="6"/>
  <c r="B68" i="6"/>
  <c r="S67" i="6"/>
  <c r="R67" i="6"/>
  <c r="Q67" i="6"/>
  <c r="P67" i="6"/>
  <c r="E67" i="6"/>
  <c r="T66" i="6"/>
  <c r="S66" i="6"/>
  <c r="R66" i="6"/>
  <c r="Q66" i="6"/>
  <c r="P66" i="6"/>
  <c r="E66" i="6"/>
  <c r="U66" i="6" s="1"/>
  <c r="S65" i="6"/>
  <c r="R65" i="6"/>
  <c r="Q65" i="6"/>
  <c r="P65" i="6"/>
  <c r="E65" i="6"/>
  <c r="U65" i="6" s="1"/>
  <c r="S64" i="6"/>
  <c r="R64" i="6"/>
  <c r="Q64" i="6"/>
  <c r="P64" i="6"/>
  <c r="E64" i="6"/>
  <c r="S63" i="6"/>
  <c r="R63" i="6"/>
  <c r="Q63" i="6"/>
  <c r="P63" i="6"/>
  <c r="E63" i="6"/>
  <c r="O61" i="6"/>
  <c r="N61" i="6"/>
  <c r="M61" i="6"/>
  <c r="L61" i="6"/>
  <c r="K61" i="6"/>
  <c r="J61" i="6"/>
  <c r="I61" i="6"/>
  <c r="S61" i="6" s="1"/>
  <c r="H61" i="6"/>
  <c r="C61" i="6"/>
  <c r="B61" i="6"/>
  <c r="S60" i="6"/>
  <c r="R60" i="6"/>
  <c r="Q60" i="6"/>
  <c r="P60" i="6"/>
  <c r="E60" i="6"/>
  <c r="U60" i="6" s="1"/>
  <c r="S59" i="6"/>
  <c r="R59" i="6"/>
  <c r="Q59" i="6"/>
  <c r="P59" i="6"/>
  <c r="E59" i="6"/>
  <c r="T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O55" i="6"/>
  <c r="N55" i="6"/>
  <c r="M55" i="6"/>
  <c r="L55" i="6"/>
  <c r="K55" i="6"/>
  <c r="J55" i="6"/>
  <c r="I55" i="6"/>
  <c r="S55" i="6" s="1"/>
  <c r="H55" i="6"/>
  <c r="G55" i="6"/>
  <c r="F55" i="6"/>
  <c r="C55" i="6"/>
  <c r="B55" i="6"/>
  <c r="U54" i="6"/>
  <c r="T54" i="6"/>
  <c r="S54" i="6"/>
  <c r="R54" i="6"/>
  <c r="Q54" i="6"/>
  <c r="P54" i="6"/>
  <c r="E54" i="6"/>
  <c r="T53" i="6"/>
  <c r="S53" i="6"/>
  <c r="R53" i="6"/>
  <c r="Q53" i="6"/>
  <c r="P53" i="6"/>
  <c r="E53" i="6"/>
  <c r="U53" i="6" s="1"/>
  <c r="S52" i="6"/>
  <c r="R52" i="6"/>
  <c r="Q52" i="6"/>
  <c r="P52" i="6"/>
  <c r="E52" i="6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S47" i="6"/>
  <c r="R47" i="6"/>
  <c r="Q47" i="6"/>
  <c r="P47" i="6"/>
  <c r="E47" i="6"/>
  <c r="S46" i="6"/>
  <c r="R46" i="6"/>
  <c r="Q46" i="6"/>
  <c r="P46" i="6"/>
  <c r="E46" i="6"/>
  <c r="U46" i="6" s="1"/>
  <c r="T45" i="6"/>
  <c r="S45" i="6"/>
  <c r="R45" i="6"/>
  <c r="Q45" i="6"/>
  <c r="P45" i="6"/>
  <c r="E45" i="6"/>
  <c r="S44" i="6"/>
  <c r="R44" i="6"/>
  <c r="Q44" i="6"/>
  <c r="P44" i="6"/>
  <c r="E44" i="6"/>
  <c r="O42" i="6"/>
  <c r="N42" i="6"/>
  <c r="M42" i="6"/>
  <c r="L42" i="6"/>
  <c r="K42" i="6"/>
  <c r="J42" i="6"/>
  <c r="I42" i="6"/>
  <c r="H42" i="6"/>
  <c r="R42" i="6" s="1"/>
  <c r="G42" i="6"/>
  <c r="F42" i="6"/>
  <c r="C42" i="6"/>
  <c r="B42" i="6"/>
  <c r="S41" i="6"/>
  <c r="R41" i="6"/>
  <c r="Q41" i="6"/>
  <c r="P41" i="6"/>
  <c r="E41" i="6"/>
  <c r="T40" i="6"/>
  <c r="S40" i="6"/>
  <c r="R40" i="6"/>
  <c r="Q40" i="6"/>
  <c r="P40" i="6"/>
  <c r="E40" i="6"/>
  <c r="U40" i="6" s="1"/>
  <c r="S39" i="6"/>
  <c r="R39" i="6"/>
  <c r="Q39" i="6"/>
  <c r="P39" i="6"/>
  <c r="E39" i="6"/>
  <c r="U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O35" i="6"/>
  <c r="N35" i="6"/>
  <c r="M35" i="6"/>
  <c r="L35" i="6"/>
  <c r="K35" i="6"/>
  <c r="J35" i="6"/>
  <c r="I35" i="6"/>
  <c r="S35" i="6" s="1"/>
  <c r="H35" i="6"/>
  <c r="R35" i="6" s="1"/>
  <c r="G35" i="6"/>
  <c r="F35" i="6"/>
  <c r="C35" i="6"/>
  <c r="B35" i="6"/>
  <c r="U34" i="6"/>
  <c r="S34" i="6"/>
  <c r="R34" i="6"/>
  <c r="Q34" i="6"/>
  <c r="P34" i="6"/>
  <c r="E34" i="6"/>
  <c r="T34" i="6" s="1"/>
  <c r="O32" i="6"/>
  <c r="N32" i="6"/>
  <c r="M32" i="6"/>
  <c r="L32" i="6"/>
  <c r="K32" i="6"/>
  <c r="J32" i="6"/>
  <c r="I32" i="6"/>
  <c r="H32" i="6"/>
  <c r="G32" i="6"/>
  <c r="F32" i="6"/>
  <c r="C32" i="6"/>
  <c r="B32" i="6"/>
  <c r="S31" i="6"/>
  <c r="R31" i="6"/>
  <c r="Q31" i="6"/>
  <c r="P31" i="6"/>
  <c r="E31" i="6"/>
  <c r="U30" i="6"/>
  <c r="T30" i="6"/>
  <c r="S30" i="6"/>
  <c r="R30" i="6"/>
  <c r="Q30" i="6"/>
  <c r="P30" i="6"/>
  <c r="E30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O26" i="6"/>
  <c r="N26" i="6"/>
  <c r="M26" i="6"/>
  <c r="L26" i="6"/>
  <c r="K26" i="6"/>
  <c r="J26" i="6"/>
  <c r="I26" i="6"/>
  <c r="S26" i="6" s="1"/>
  <c r="H26" i="6"/>
  <c r="R26" i="6" s="1"/>
  <c r="G26" i="6"/>
  <c r="F26" i="6"/>
  <c r="C26" i="6"/>
  <c r="B26" i="6"/>
  <c r="S25" i="6"/>
  <c r="R25" i="6"/>
  <c r="Q25" i="6"/>
  <c r="P25" i="6"/>
  <c r="E25" i="6"/>
  <c r="U25" i="6" s="1"/>
  <c r="S24" i="6"/>
  <c r="R24" i="6"/>
  <c r="Q24" i="6"/>
  <c r="P24" i="6"/>
  <c r="E24" i="6"/>
  <c r="U23" i="6"/>
  <c r="T23" i="6"/>
  <c r="S23" i="6"/>
  <c r="R23" i="6"/>
  <c r="Q23" i="6"/>
  <c r="P23" i="6"/>
  <c r="E23" i="6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T20" i="6" s="1"/>
  <c r="U19" i="6"/>
  <c r="T19" i="6"/>
  <c r="S19" i="6"/>
  <c r="R19" i="6"/>
  <c r="Q19" i="6"/>
  <c r="P19" i="6"/>
  <c r="E19" i="6"/>
  <c r="R17" i="6"/>
  <c r="O17" i="6"/>
  <c r="N17" i="6"/>
  <c r="M17" i="6"/>
  <c r="L17" i="6"/>
  <c r="K17" i="6"/>
  <c r="J17" i="6"/>
  <c r="I17" i="6"/>
  <c r="S17" i="6" s="1"/>
  <c r="H17" i="6"/>
  <c r="P17" i="6" s="1"/>
  <c r="G17" i="6"/>
  <c r="F17" i="6"/>
  <c r="C17" i="6"/>
  <c r="B17" i="6"/>
  <c r="U16" i="6"/>
  <c r="T16" i="6"/>
  <c r="S16" i="6"/>
  <c r="R16" i="6"/>
  <c r="Q16" i="6"/>
  <c r="P16" i="6"/>
  <c r="E16" i="6"/>
  <c r="U15" i="6"/>
  <c r="T15" i="6"/>
  <c r="S15" i="6"/>
  <c r="R15" i="6"/>
  <c r="Q15" i="6"/>
  <c r="P15" i="6"/>
  <c r="E15" i="6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T12" i="6" s="1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R9" i="6"/>
  <c r="Q9" i="6"/>
  <c r="P9" i="6"/>
  <c r="E9" i="6"/>
  <c r="U9" i="6" s="1"/>
  <c r="S96" i="5"/>
  <c r="R96" i="5"/>
  <c r="Q96" i="5"/>
  <c r="P96" i="5"/>
  <c r="E96" i="5"/>
  <c r="T95" i="5"/>
  <c r="S95" i="5"/>
  <c r="R95" i="5"/>
  <c r="Q95" i="5"/>
  <c r="P95" i="5"/>
  <c r="E95" i="5"/>
  <c r="U95" i="5" s="1"/>
  <c r="S94" i="5"/>
  <c r="R94" i="5"/>
  <c r="Q94" i="5"/>
  <c r="P94" i="5"/>
  <c r="E94" i="5"/>
  <c r="U94" i="5" s="1"/>
  <c r="S93" i="5"/>
  <c r="R93" i="5"/>
  <c r="Q93" i="5"/>
  <c r="P93" i="5"/>
  <c r="E93" i="5"/>
  <c r="S92" i="5"/>
  <c r="R92" i="5"/>
  <c r="Q92" i="5"/>
  <c r="P92" i="5"/>
  <c r="E92" i="5"/>
  <c r="U91" i="5"/>
  <c r="T91" i="5"/>
  <c r="S91" i="5"/>
  <c r="R91" i="5"/>
  <c r="Q91" i="5"/>
  <c r="P91" i="5"/>
  <c r="E91" i="5"/>
  <c r="S90" i="5"/>
  <c r="R90" i="5"/>
  <c r="Q90" i="5"/>
  <c r="P90" i="5"/>
  <c r="E90" i="5"/>
  <c r="U90" i="5" s="1"/>
  <c r="U89" i="5"/>
  <c r="S89" i="5"/>
  <c r="R89" i="5"/>
  <c r="Q89" i="5"/>
  <c r="P89" i="5"/>
  <c r="E89" i="5"/>
  <c r="T89" i="5" s="1"/>
  <c r="U88" i="5"/>
  <c r="T88" i="5"/>
  <c r="S88" i="5"/>
  <c r="R88" i="5"/>
  <c r="Q88" i="5"/>
  <c r="P88" i="5"/>
  <c r="E88" i="5"/>
  <c r="O75" i="5"/>
  <c r="N75" i="5"/>
  <c r="M75" i="5"/>
  <c r="L75" i="5"/>
  <c r="K75" i="5"/>
  <c r="J75" i="5"/>
  <c r="I75" i="5"/>
  <c r="S75" i="5" s="1"/>
  <c r="H75" i="5"/>
  <c r="G75" i="5"/>
  <c r="F75" i="5"/>
  <c r="C75" i="5"/>
  <c r="B75" i="5"/>
  <c r="O74" i="5"/>
  <c r="N74" i="5"/>
  <c r="M74" i="5"/>
  <c r="L74" i="5"/>
  <c r="K74" i="5"/>
  <c r="J74" i="5"/>
  <c r="I74" i="5"/>
  <c r="S74" i="5" s="1"/>
  <c r="H74" i="5"/>
  <c r="G74" i="5"/>
  <c r="F74" i="5"/>
  <c r="C74" i="5"/>
  <c r="B74" i="5"/>
  <c r="E74" i="5" s="1"/>
  <c r="O73" i="5"/>
  <c r="N73" i="5"/>
  <c r="M73" i="5"/>
  <c r="L73" i="5"/>
  <c r="K73" i="5"/>
  <c r="J73" i="5"/>
  <c r="I73" i="5"/>
  <c r="Q73" i="5" s="1"/>
  <c r="H73" i="5"/>
  <c r="G73" i="5"/>
  <c r="F73" i="5"/>
  <c r="C73" i="5"/>
  <c r="B73" i="5"/>
  <c r="E73" i="5" s="1"/>
  <c r="T72" i="5"/>
  <c r="S72" i="5"/>
  <c r="R72" i="5"/>
  <c r="Q72" i="5"/>
  <c r="P72" i="5"/>
  <c r="E72" i="5"/>
  <c r="S71" i="5"/>
  <c r="R71" i="5"/>
  <c r="Q71" i="5"/>
  <c r="P71" i="5"/>
  <c r="E71" i="5"/>
  <c r="O69" i="5"/>
  <c r="N69" i="5"/>
  <c r="M69" i="5"/>
  <c r="L69" i="5"/>
  <c r="K69" i="5"/>
  <c r="J69" i="5"/>
  <c r="I69" i="5"/>
  <c r="S69" i="5" s="1"/>
  <c r="H69" i="5"/>
  <c r="G69" i="5"/>
  <c r="F69" i="5"/>
  <c r="C69" i="5"/>
  <c r="B69" i="5"/>
  <c r="S68" i="5"/>
  <c r="O68" i="5"/>
  <c r="N68" i="5"/>
  <c r="M68" i="5"/>
  <c r="L68" i="5"/>
  <c r="K68" i="5"/>
  <c r="J68" i="5"/>
  <c r="I68" i="5"/>
  <c r="H68" i="5"/>
  <c r="R68" i="5" s="1"/>
  <c r="G68" i="5"/>
  <c r="F68" i="5"/>
  <c r="C68" i="5"/>
  <c r="B68" i="5"/>
  <c r="E68" i="5" s="1"/>
  <c r="S67" i="5"/>
  <c r="R67" i="5"/>
  <c r="Q67" i="5"/>
  <c r="P67" i="5"/>
  <c r="E67" i="5"/>
  <c r="U67" i="5" s="1"/>
  <c r="S66" i="5"/>
  <c r="R66" i="5"/>
  <c r="Q66" i="5"/>
  <c r="P66" i="5"/>
  <c r="E66" i="5"/>
  <c r="T66" i="5" s="1"/>
  <c r="U65" i="5"/>
  <c r="T65" i="5"/>
  <c r="S65" i="5"/>
  <c r="R65" i="5"/>
  <c r="Q65" i="5"/>
  <c r="P65" i="5"/>
  <c r="E65" i="5"/>
  <c r="S64" i="5"/>
  <c r="R64" i="5"/>
  <c r="Q64" i="5"/>
  <c r="P64" i="5"/>
  <c r="E64" i="5"/>
  <c r="U64" i="5" s="1"/>
  <c r="T63" i="5"/>
  <c r="S63" i="5"/>
  <c r="R63" i="5"/>
  <c r="Q63" i="5"/>
  <c r="P63" i="5"/>
  <c r="E63" i="5"/>
  <c r="O61" i="5"/>
  <c r="N61" i="5"/>
  <c r="M61" i="5"/>
  <c r="L61" i="5"/>
  <c r="K61" i="5"/>
  <c r="J61" i="5"/>
  <c r="I61" i="5"/>
  <c r="S61" i="5" s="1"/>
  <c r="H61" i="5"/>
  <c r="R61" i="5" s="1"/>
  <c r="C61" i="5"/>
  <c r="B61" i="5"/>
  <c r="S60" i="5"/>
  <c r="R60" i="5"/>
  <c r="Q60" i="5"/>
  <c r="P60" i="5"/>
  <c r="E60" i="5"/>
  <c r="T59" i="5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T57" i="5" s="1"/>
  <c r="O55" i="5"/>
  <c r="N55" i="5"/>
  <c r="M55" i="5"/>
  <c r="L55" i="5"/>
  <c r="K55" i="5"/>
  <c r="J55" i="5"/>
  <c r="I55" i="5"/>
  <c r="S55" i="5" s="1"/>
  <c r="H55" i="5"/>
  <c r="G55" i="5"/>
  <c r="F55" i="5"/>
  <c r="C55" i="5"/>
  <c r="B55" i="5"/>
  <c r="S54" i="5"/>
  <c r="R54" i="5"/>
  <c r="Q54" i="5"/>
  <c r="U54" i="5" s="1"/>
  <c r="P54" i="5"/>
  <c r="E54" i="5"/>
  <c r="S53" i="5"/>
  <c r="R53" i="5"/>
  <c r="Q53" i="5"/>
  <c r="U53" i="5" s="1"/>
  <c r="P53" i="5"/>
  <c r="T53" i="5" s="1"/>
  <c r="E53" i="5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T50" i="5" s="1"/>
  <c r="S49" i="5"/>
  <c r="R49" i="5"/>
  <c r="Q49" i="5"/>
  <c r="P49" i="5"/>
  <c r="E49" i="5"/>
  <c r="U49" i="5" s="1"/>
  <c r="U48" i="5"/>
  <c r="T48" i="5"/>
  <c r="S48" i="5"/>
  <c r="R48" i="5"/>
  <c r="Q48" i="5"/>
  <c r="P48" i="5"/>
  <c r="E48" i="5"/>
  <c r="S47" i="5"/>
  <c r="R47" i="5"/>
  <c r="Q47" i="5"/>
  <c r="P47" i="5"/>
  <c r="E47" i="5"/>
  <c r="U47" i="5" s="1"/>
  <c r="S46" i="5"/>
  <c r="R46" i="5"/>
  <c r="Q46" i="5"/>
  <c r="P46" i="5"/>
  <c r="E46" i="5"/>
  <c r="T46" i="5" s="1"/>
  <c r="S45" i="5"/>
  <c r="R45" i="5"/>
  <c r="Q45" i="5"/>
  <c r="P45" i="5"/>
  <c r="E45" i="5"/>
  <c r="U44" i="5"/>
  <c r="T44" i="5"/>
  <c r="S44" i="5"/>
  <c r="R44" i="5"/>
  <c r="Q44" i="5"/>
  <c r="P44" i="5"/>
  <c r="E44" i="5"/>
  <c r="O42" i="5"/>
  <c r="N42" i="5"/>
  <c r="M42" i="5"/>
  <c r="L42" i="5"/>
  <c r="K42" i="5"/>
  <c r="J42" i="5"/>
  <c r="I42" i="5"/>
  <c r="S42" i="5" s="1"/>
  <c r="H42" i="5"/>
  <c r="R42" i="5" s="1"/>
  <c r="G42" i="5"/>
  <c r="F42" i="5"/>
  <c r="C42" i="5"/>
  <c r="B42" i="5"/>
  <c r="S41" i="5"/>
  <c r="R41" i="5"/>
  <c r="Q41" i="5"/>
  <c r="P41" i="5"/>
  <c r="E41" i="5"/>
  <c r="U41" i="5" s="1"/>
  <c r="T40" i="5"/>
  <c r="S40" i="5"/>
  <c r="R40" i="5"/>
  <c r="Q40" i="5"/>
  <c r="P40" i="5"/>
  <c r="E40" i="5"/>
  <c r="U40" i="5" s="1"/>
  <c r="S39" i="5"/>
  <c r="R39" i="5"/>
  <c r="Q39" i="5"/>
  <c r="P39" i="5"/>
  <c r="E39" i="5"/>
  <c r="T39" i="5" s="1"/>
  <c r="S38" i="5"/>
  <c r="R38" i="5"/>
  <c r="Q38" i="5"/>
  <c r="P38" i="5"/>
  <c r="E38" i="5"/>
  <c r="T38" i="5" s="1"/>
  <c r="S37" i="5"/>
  <c r="R37" i="5"/>
  <c r="Q37" i="5"/>
  <c r="U37" i="5" s="1"/>
  <c r="P37" i="5"/>
  <c r="E37" i="5"/>
  <c r="T37" i="5" s="1"/>
  <c r="O35" i="5"/>
  <c r="N35" i="5"/>
  <c r="M35" i="5"/>
  <c r="L35" i="5"/>
  <c r="K35" i="5"/>
  <c r="J35" i="5"/>
  <c r="I35" i="5"/>
  <c r="S35" i="5" s="1"/>
  <c r="H35" i="5"/>
  <c r="P35" i="5" s="1"/>
  <c r="G35" i="5"/>
  <c r="F35" i="5"/>
  <c r="C35" i="5"/>
  <c r="B35" i="5"/>
  <c r="E35" i="5" s="1"/>
  <c r="S34" i="5"/>
  <c r="R34" i="5"/>
  <c r="Q34" i="5"/>
  <c r="P34" i="5"/>
  <c r="E34" i="5"/>
  <c r="U34" i="5" s="1"/>
  <c r="O32" i="5"/>
  <c r="N32" i="5"/>
  <c r="M32" i="5"/>
  <c r="L32" i="5"/>
  <c r="K32" i="5"/>
  <c r="J32" i="5"/>
  <c r="I32" i="5"/>
  <c r="S32" i="5" s="1"/>
  <c r="H32" i="5"/>
  <c r="G32" i="5"/>
  <c r="F32" i="5"/>
  <c r="C32" i="5"/>
  <c r="B32" i="5"/>
  <c r="E32" i="5" s="1"/>
  <c r="T31" i="5"/>
  <c r="S31" i="5"/>
  <c r="R31" i="5"/>
  <c r="Q31" i="5"/>
  <c r="P31" i="5"/>
  <c r="E31" i="5"/>
  <c r="U31" i="5" s="1"/>
  <c r="S30" i="5"/>
  <c r="R30" i="5"/>
  <c r="Q30" i="5"/>
  <c r="P30" i="5"/>
  <c r="E30" i="5"/>
  <c r="T30" i="5" s="1"/>
  <c r="S29" i="5"/>
  <c r="R29" i="5"/>
  <c r="Q29" i="5"/>
  <c r="P29" i="5"/>
  <c r="E29" i="5"/>
  <c r="U29" i="5" s="1"/>
  <c r="U28" i="5"/>
  <c r="T28" i="5"/>
  <c r="S28" i="5"/>
  <c r="R28" i="5"/>
  <c r="Q28" i="5"/>
  <c r="P28" i="5"/>
  <c r="E28" i="5"/>
  <c r="O26" i="5"/>
  <c r="N26" i="5"/>
  <c r="M26" i="5"/>
  <c r="L26" i="5"/>
  <c r="K26" i="5"/>
  <c r="J26" i="5"/>
  <c r="I26" i="5"/>
  <c r="S26" i="5" s="1"/>
  <c r="H26" i="5"/>
  <c r="R26" i="5" s="1"/>
  <c r="G26" i="5"/>
  <c r="F26" i="5"/>
  <c r="C26" i="5"/>
  <c r="B26" i="5"/>
  <c r="S25" i="5"/>
  <c r="R25" i="5"/>
  <c r="Q25" i="5"/>
  <c r="P25" i="5"/>
  <c r="E25" i="5"/>
  <c r="U25" i="5" s="1"/>
  <c r="S24" i="5"/>
  <c r="R24" i="5"/>
  <c r="Q24" i="5"/>
  <c r="P24" i="5"/>
  <c r="E24" i="5"/>
  <c r="U24" i="5" s="1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7" i="5"/>
  <c r="O17" i="5"/>
  <c r="N17" i="5"/>
  <c r="M17" i="5"/>
  <c r="L17" i="5"/>
  <c r="K17" i="5"/>
  <c r="J17" i="5"/>
  <c r="I17" i="5"/>
  <c r="H17" i="5"/>
  <c r="G17" i="5"/>
  <c r="F17" i="5"/>
  <c r="E17" i="5"/>
  <c r="C17" i="5"/>
  <c r="B17" i="5"/>
  <c r="S16" i="5"/>
  <c r="R16" i="5"/>
  <c r="Q16" i="5"/>
  <c r="P16" i="5"/>
  <c r="E16" i="5"/>
  <c r="U16" i="5" s="1"/>
  <c r="S15" i="5"/>
  <c r="R15" i="5"/>
  <c r="Q15" i="5"/>
  <c r="P15" i="5"/>
  <c r="E15" i="5"/>
  <c r="U15" i="5" s="1"/>
  <c r="S14" i="5"/>
  <c r="R14" i="5"/>
  <c r="Q14" i="5"/>
  <c r="P14" i="5"/>
  <c r="E14" i="5"/>
  <c r="U13" i="5"/>
  <c r="T13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T10" i="5" s="1"/>
  <c r="S9" i="5"/>
  <c r="R9" i="5"/>
  <c r="Q9" i="5"/>
  <c r="P9" i="5"/>
  <c r="E9" i="5"/>
  <c r="U9" i="5" s="1"/>
  <c r="S96" i="4"/>
  <c r="R96" i="4"/>
  <c r="Q96" i="4"/>
  <c r="P96" i="4"/>
  <c r="E96" i="4"/>
  <c r="U96" i="4" s="1"/>
  <c r="S95" i="4"/>
  <c r="R95" i="4"/>
  <c r="Q95" i="4"/>
  <c r="P95" i="4"/>
  <c r="E95" i="4"/>
  <c r="U95" i="4" s="1"/>
  <c r="S94" i="4"/>
  <c r="R94" i="4"/>
  <c r="Q94" i="4"/>
  <c r="P94" i="4"/>
  <c r="E94" i="4"/>
  <c r="U94" i="4" s="1"/>
  <c r="U93" i="4"/>
  <c r="T93" i="4"/>
  <c r="S93" i="4"/>
  <c r="R93" i="4"/>
  <c r="Q93" i="4"/>
  <c r="P93" i="4"/>
  <c r="E93" i="4"/>
  <c r="T92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O75" i="4"/>
  <c r="N75" i="4"/>
  <c r="M75" i="4"/>
  <c r="L75" i="4"/>
  <c r="K75" i="4"/>
  <c r="J75" i="4"/>
  <c r="I75" i="4"/>
  <c r="H75" i="4"/>
  <c r="G75" i="4"/>
  <c r="F75" i="4"/>
  <c r="C75" i="4"/>
  <c r="B75" i="4"/>
  <c r="O74" i="4"/>
  <c r="N74" i="4"/>
  <c r="M74" i="4"/>
  <c r="L74" i="4"/>
  <c r="K74" i="4"/>
  <c r="J74" i="4"/>
  <c r="I74" i="4"/>
  <c r="Q74" i="4" s="1"/>
  <c r="H74" i="4"/>
  <c r="P74" i="4" s="1"/>
  <c r="G74" i="4"/>
  <c r="F74" i="4"/>
  <c r="C74" i="4"/>
  <c r="B74" i="4"/>
  <c r="O73" i="4"/>
  <c r="N73" i="4"/>
  <c r="M73" i="4"/>
  <c r="L73" i="4"/>
  <c r="K73" i="4"/>
  <c r="J73" i="4"/>
  <c r="I73" i="4"/>
  <c r="H73" i="4"/>
  <c r="G73" i="4"/>
  <c r="F73" i="4"/>
  <c r="C73" i="4"/>
  <c r="B73" i="4"/>
  <c r="E73" i="4" s="1"/>
  <c r="S72" i="4"/>
  <c r="R72" i="4"/>
  <c r="Q72" i="4"/>
  <c r="P72" i="4"/>
  <c r="E72" i="4"/>
  <c r="T72" i="4" s="1"/>
  <c r="S71" i="4"/>
  <c r="R71" i="4"/>
  <c r="Q71" i="4"/>
  <c r="P71" i="4"/>
  <c r="E71" i="4"/>
  <c r="U71" i="4" s="1"/>
  <c r="O69" i="4"/>
  <c r="N69" i="4"/>
  <c r="M69" i="4"/>
  <c r="L69" i="4"/>
  <c r="K69" i="4"/>
  <c r="J69" i="4"/>
  <c r="I69" i="4"/>
  <c r="H69" i="4"/>
  <c r="G69" i="4"/>
  <c r="F69" i="4"/>
  <c r="C69" i="4"/>
  <c r="B69" i="4"/>
  <c r="O68" i="4"/>
  <c r="N68" i="4"/>
  <c r="M68" i="4"/>
  <c r="L68" i="4"/>
  <c r="K68" i="4"/>
  <c r="J68" i="4"/>
  <c r="I68" i="4"/>
  <c r="H68" i="4"/>
  <c r="G68" i="4"/>
  <c r="F68" i="4"/>
  <c r="C68" i="4"/>
  <c r="B68" i="4"/>
  <c r="S67" i="4"/>
  <c r="R67" i="4"/>
  <c r="Q67" i="4"/>
  <c r="P67" i="4"/>
  <c r="E67" i="4"/>
  <c r="T67" i="4" s="1"/>
  <c r="S66" i="4"/>
  <c r="R66" i="4"/>
  <c r="Q66" i="4"/>
  <c r="P66" i="4"/>
  <c r="E66" i="4"/>
  <c r="U66" i="4" s="1"/>
  <c r="U65" i="4"/>
  <c r="T65" i="4"/>
  <c r="S65" i="4"/>
  <c r="R65" i="4"/>
  <c r="Q65" i="4"/>
  <c r="P65" i="4"/>
  <c r="E65" i="4"/>
  <c r="S64" i="4"/>
  <c r="R64" i="4"/>
  <c r="Q64" i="4"/>
  <c r="P64" i="4"/>
  <c r="E64" i="4"/>
  <c r="U63" i="4"/>
  <c r="S63" i="4"/>
  <c r="R63" i="4"/>
  <c r="Q63" i="4"/>
  <c r="P63" i="4"/>
  <c r="E63" i="4"/>
  <c r="T63" i="4" s="1"/>
  <c r="O61" i="4"/>
  <c r="N61" i="4"/>
  <c r="M61" i="4"/>
  <c r="L61" i="4"/>
  <c r="K61" i="4"/>
  <c r="J61" i="4"/>
  <c r="I61" i="4"/>
  <c r="S61" i="4" s="1"/>
  <c r="H61" i="4"/>
  <c r="R61" i="4" s="1"/>
  <c r="C61" i="4"/>
  <c r="B61" i="4"/>
  <c r="S60" i="4"/>
  <c r="R60" i="4"/>
  <c r="Q60" i="4"/>
  <c r="P60" i="4"/>
  <c r="E60" i="4"/>
  <c r="S59" i="4"/>
  <c r="R59" i="4"/>
  <c r="Q59" i="4"/>
  <c r="P59" i="4"/>
  <c r="E59" i="4"/>
  <c r="U59" i="4" s="1"/>
  <c r="S58" i="4"/>
  <c r="R58" i="4"/>
  <c r="Q58" i="4"/>
  <c r="P58" i="4"/>
  <c r="E58" i="4"/>
  <c r="T58" i="4" s="1"/>
  <c r="S57" i="4"/>
  <c r="R57" i="4"/>
  <c r="Q57" i="4"/>
  <c r="P57" i="4"/>
  <c r="E57" i="4"/>
  <c r="U57" i="4" s="1"/>
  <c r="O55" i="4"/>
  <c r="N55" i="4"/>
  <c r="M55" i="4"/>
  <c r="L55" i="4"/>
  <c r="K55" i="4"/>
  <c r="J55" i="4"/>
  <c r="I55" i="4"/>
  <c r="H55" i="4"/>
  <c r="G55" i="4"/>
  <c r="F55" i="4"/>
  <c r="C55" i="4"/>
  <c r="B55" i="4"/>
  <c r="S54" i="4"/>
  <c r="R54" i="4"/>
  <c r="Q54" i="4"/>
  <c r="P54" i="4"/>
  <c r="E54" i="4"/>
  <c r="U54" i="4" s="1"/>
  <c r="S53" i="4"/>
  <c r="R53" i="4"/>
  <c r="Q53" i="4"/>
  <c r="U53" i="4" s="1"/>
  <c r="P53" i="4"/>
  <c r="T53" i="4" s="1"/>
  <c r="E53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U50" i="4"/>
  <c r="T50" i="4"/>
  <c r="S50" i="4"/>
  <c r="R50" i="4"/>
  <c r="Q50" i="4"/>
  <c r="P50" i="4"/>
  <c r="E50" i="4"/>
  <c r="T49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S46" i="4"/>
  <c r="R46" i="4"/>
  <c r="Q46" i="4"/>
  <c r="P46" i="4"/>
  <c r="E46" i="4"/>
  <c r="U46" i="4" s="1"/>
  <c r="U45" i="4"/>
  <c r="T45" i="4"/>
  <c r="S45" i="4"/>
  <c r="R45" i="4"/>
  <c r="Q45" i="4"/>
  <c r="P45" i="4"/>
  <c r="E45" i="4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S42" i="4" s="1"/>
  <c r="H42" i="4"/>
  <c r="G42" i="4"/>
  <c r="F42" i="4"/>
  <c r="C42" i="4"/>
  <c r="B42" i="4"/>
  <c r="E42" i="4" s="1"/>
  <c r="S41" i="4"/>
  <c r="R41" i="4"/>
  <c r="Q41" i="4"/>
  <c r="P41" i="4"/>
  <c r="E41" i="4"/>
  <c r="U41" i="4" s="1"/>
  <c r="S40" i="4"/>
  <c r="R40" i="4"/>
  <c r="Q40" i="4"/>
  <c r="P40" i="4"/>
  <c r="E40" i="4"/>
  <c r="U40" i="4" s="1"/>
  <c r="S39" i="4"/>
  <c r="R39" i="4"/>
  <c r="Q39" i="4"/>
  <c r="P39" i="4"/>
  <c r="E39" i="4"/>
  <c r="U39" i="4" s="1"/>
  <c r="T38" i="4"/>
  <c r="S38" i="4"/>
  <c r="R38" i="4"/>
  <c r="Q38" i="4"/>
  <c r="P38" i="4"/>
  <c r="E38" i="4"/>
  <c r="U38" i="4" s="1"/>
  <c r="S37" i="4"/>
  <c r="R37" i="4"/>
  <c r="Q37" i="4"/>
  <c r="P37" i="4"/>
  <c r="E37" i="4"/>
  <c r="O35" i="4"/>
  <c r="N35" i="4"/>
  <c r="M35" i="4"/>
  <c r="L35" i="4"/>
  <c r="K35" i="4"/>
  <c r="J35" i="4"/>
  <c r="I35" i="4"/>
  <c r="S35" i="4" s="1"/>
  <c r="H35" i="4"/>
  <c r="R35" i="4" s="1"/>
  <c r="G35" i="4"/>
  <c r="F35" i="4"/>
  <c r="E35" i="4"/>
  <c r="C35" i="4"/>
  <c r="B35" i="4"/>
  <c r="S34" i="4"/>
  <c r="R34" i="4"/>
  <c r="Q34" i="4"/>
  <c r="P34" i="4"/>
  <c r="E34" i="4"/>
  <c r="O32" i="4"/>
  <c r="N32" i="4"/>
  <c r="M32" i="4"/>
  <c r="L32" i="4"/>
  <c r="K32" i="4"/>
  <c r="J32" i="4"/>
  <c r="I32" i="4"/>
  <c r="S32" i="4" s="1"/>
  <c r="H32" i="4"/>
  <c r="R32" i="4" s="1"/>
  <c r="G32" i="4"/>
  <c r="F32" i="4"/>
  <c r="C32" i="4"/>
  <c r="B32" i="4"/>
  <c r="E32" i="4" s="1"/>
  <c r="S31" i="4"/>
  <c r="R31" i="4"/>
  <c r="Q31" i="4"/>
  <c r="P31" i="4"/>
  <c r="E31" i="4"/>
  <c r="U31" i="4" s="1"/>
  <c r="S30" i="4"/>
  <c r="R30" i="4"/>
  <c r="Q30" i="4"/>
  <c r="P30" i="4"/>
  <c r="E30" i="4"/>
  <c r="T30" i="4" s="1"/>
  <c r="S29" i="4"/>
  <c r="R29" i="4"/>
  <c r="Q29" i="4"/>
  <c r="P29" i="4"/>
  <c r="E29" i="4"/>
  <c r="U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H26" i="4"/>
  <c r="G26" i="4"/>
  <c r="F26" i="4"/>
  <c r="C26" i="4"/>
  <c r="B26" i="4"/>
  <c r="E26" i="4" s="1"/>
  <c r="S25" i="4"/>
  <c r="R25" i="4"/>
  <c r="Q25" i="4"/>
  <c r="P25" i="4"/>
  <c r="E25" i="4"/>
  <c r="U25" i="4" s="1"/>
  <c r="S24" i="4"/>
  <c r="R24" i="4"/>
  <c r="Q24" i="4"/>
  <c r="P24" i="4"/>
  <c r="E24" i="4"/>
  <c r="U24" i="4" s="1"/>
  <c r="U23" i="4"/>
  <c r="T23" i="4"/>
  <c r="S23" i="4"/>
  <c r="R23" i="4"/>
  <c r="Q23" i="4"/>
  <c r="P23" i="4"/>
  <c r="E23" i="4"/>
  <c r="S22" i="4"/>
  <c r="R22" i="4"/>
  <c r="Q22" i="4"/>
  <c r="P22" i="4"/>
  <c r="E22" i="4"/>
  <c r="T21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O17" i="4"/>
  <c r="N17" i="4"/>
  <c r="M17" i="4"/>
  <c r="L17" i="4"/>
  <c r="K17" i="4"/>
  <c r="J17" i="4"/>
  <c r="R17" i="4" s="1"/>
  <c r="I17" i="4"/>
  <c r="H17" i="4"/>
  <c r="G17" i="4"/>
  <c r="F17" i="4"/>
  <c r="E17" i="4"/>
  <c r="C17" i="4"/>
  <c r="B17" i="4"/>
  <c r="S16" i="4"/>
  <c r="R16" i="4"/>
  <c r="Q16" i="4"/>
  <c r="P16" i="4"/>
  <c r="E16" i="4"/>
  <c r="T16" i="4" s="1"/>
  <c r="S15" i="4"/>
  <c r="R15" i="4"/>
  <c r="Q15" i="4"/>
  <c r="P15" i="4"/>
  <c r="E15" i="4"/>
  <c r="U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U12" i="4"/>
  <c r="T12" i="4"/>
  <c r="S12" i="4"/>
  <c r="R12" i="4"/>
  <c r="Q12" i="4"/>
  <c r="P12" i="4"/>
  <c r="E12" i="4"/>
  <c r="S11" i="4"/>
  <c r="R11" i="4"/>
  <c r="Q11" i="4"/>
  <c r="P11" i="4"/>
  <c r="E11" i="4"/>
  <c r="T11" i="4" s="1"/>
  <c r="S10" i="4"/>
  <c r="R10" i="4"/>
  <c r="Q10" i="4"/>
  <c r="P10" i="4"/>
  <c r="E10" i="4"/>
  <c r="U10" i="4" s="1"/>
  <c r="S9" i="4"/>
  <c r="R9" i="4"/>
  <c r="Q9" i="4"/>
  <c r="P9" i="4"/>
  <c r="E9" i="4"/>
  <c r="S96" i="3"/>
  <c r="R96" i="3"/>
  <c r="Q96" i="3"/>
  <c r="P96" i="3"/>
  <c r="E96" i="3"/>
  <c r="T96" i="3" s="1"/>
  <c r="S95" i="3"/>
  <c r="R95" i="3"/>
  <c r="Q95" i="3"/>
  <c r="P95" i="3"/>
  <c r="E95" i="3"/>
  <c r="U95" i="3" s="1"/>
  <c r="S94" i="3"/>
  <c r="R94" i="3"/>
  <c r="Q94" i="3"/>
  <c r="P94" i="3"/>
  <c r="E94" i="3"/>
  <c r="U94" i="3" s="1"/>
  <c r="S93" i="3"/>
  <c r="R93" i="3"/>
  <c r="Q93" i="3"/>
  <c r="P93" i="3"/>
  <c r="E93" i="3"/>
  <c r="U93" i="3" s="1"/>
  <c r="U92" i="3"/>
  <c r="T92" i="3"/>
  <c r="S92" i="3"/>
  <c r="R92" i="3"/>
  <c r="Q92" i="3"/>
  <c r="P92" i="3"/>
  <c r="E92" i="3"/>
  <c r="T91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O75" i="3"/>
  <c r="N75" i="3"/>
  <c r="M75" i="3"/>
  <c r="L75" i="3"/>
  <c r="K75" i="3"/>
  <c r="J75" i="3"/>
  <c r="I75" i="3"/>
  <c r="S75" i="3" s="1"/>
  <c r="H75" i="3"/>
  <c r="G75" i="3"/>
  <c r="F75" i="3"/>
  <c r="C75" i="3"/>
  <c r="B75" i="3"/>
  <c r="S74" i="3"/>
  <c r="O74" i="3"/>
  <c r="N74" i="3"/>
  <c r="M74" i="3"/>
  <c r="L74" i="3"/>
  <c r="K74" i="3"/>
  <c r="J74" i="3"/>
  <c r="I74" i="3"/>
  <c r="H74" i="3"/>
  <c r="G74" i="3"/>
  <c r="F74" i="3"/>
  <c r="C74" i="3"/>
  <c r="B74" i="3"/>
  <c r="O73" i="3"/>
  <c r="N73" i="3"/>
  <c r="M73" i="3"/>
  <c r="L73" i="3"/>
  <c r="K73" i="3"/>
  <c r="J73" i="3"/>
  <c r="I73" i="3"/>
  <c r="S73" i="3" s="1"/>
  <c r="H73" i="3"/>
  <c r="R73" i="3" s="1"/>
  <c r="G73" i="3"/>
  <c r="F73" i="3"/>
  <c r="E73" i="3"/>
  <c r="C73" i="3"/>
  <c r="B73" i="3"/>
  <c r="S72" i="3"/>
  <c r="R72" i="3"/>
  <c r="Q72" i="3"/>
  <c r="P72" i="3"/>
  <c r="E72" i="3"/>
  <c r="U72" i="3" s="1"/>
  <c r="S71" i="3"/>
  <c r="R71" i="3"/>
  <c r="Q71" i="3"/>
  <c r="P71" i="3"/>
  <c r="E71" i="3"/>
  <c r="O69" i="3"/>
  <c r="N69" i="3"/>
  <c r="M69" i="3"/>
  <c r="L69" i="3"/>
  <c r="K69" i="3"/>
  <c r="J69" i="3"/>
  <c r="I69" i="3"/>
  <c r="H69" i="3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B68" i="3"/>
  <c r="E68" i="3" s="1"/>
  <c r="S67" i="3"/>
  <c r="R67" i="3"/>
  <c r="Q67" i="3"/>
  <c r="P67" i="3"/>
  <c r="E67" i="3"/>
  <c r="S66" i="3"/>
  <c r="R66" i="3"/>
  <c r="Q66" i="3"/>
  <c r="P66" i="3"/>
  <c r="E66" i="3"/>
  <c r="U66" i="3" s="1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T63" i="3" s="1"/>
  <c r="O61" i="3"/>
  <c r="N61" i="3"/>
  <c r="M61" i="3"/>
  <c r="L61" i="3"/>
  <c r="K61" i="3"/>
  <c r="J61" i="3"/>
  <c r="I61" i="3"/>
  <c r="H61" i="3"/>
  <c r="C61" i="3"/>
  <c r="B61" i="3"/>
  <c r="U60" i="3"/>
  <c r="T60" i="3"/>
  <c r="S60" i="3"/>
  <c r="R60" i="3"/>
  <c r="Q60" i="3"/>
  <c r="P60" i="3"/>
  <c r="E60" i="3"/>
  <c r="S59" i="3"/>
  <c r="R59" i="3"/>
  <c r="Q59" i="3"/>
  <c r="P59" i="3"/>
  <c r="E59" i="3"/>
  <c r="U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S55" i="3" s="1"/>
  <c r="H55" i="3"/>
  <c r="G55" i="3"/>
  <c r="F55" i="3"/>
  <c r="C55" i="3"/>
  <c r="B55" i="3"/>
  <c r="E55" i="3" s="1"/>
  <c r="S54" i="3"/>
  <c r="R54" i="3"/>
  <c r="Q54" i="3"/>
  <c r="P54" i="3"/>
  <c r="E54" i="3"/>
  <c r="U54" i="3" s="1"/>
  <c r="S53" i="3"/>
  <c r="R53" i="3"/>
  <c r="Q53" i="3"/>
  <c r="P53" i="3"/>
  <c r="E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H42" i="3"/>
  <c r="G42" i="3"/>
  <c r="F42" i="3"/>
  <c r="C42" i="3"/>
  <c r="B42" i="3"/>
  <c r="E42" i="3" s="1"/>
  <c r="S41" i="3"/>
  <c r="R41" i="3"/>
  <c r="Q41" i="3"/>
  <c r="P41" i="3"/>
  <c r="E41" i="3"/>
  <c r="U41" i="3" s="1"/>
  <c r="S40" i="3"/>
  <c r="R40" i="3"/>
  <c r="Q40" i="3"/>
  <c r="P40" i="3"/>
  <c r="E40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U37" i="3"/>
  <c r="S37" i="3"/>
  <c r="R37" i="3"/>
  <c r="Q37" i="3"/>
  <c r="P37" i="3"/>
  <c r="T37" i="3" s="1"/>
  <c r="E37" i="3"/>
  <c r="O35" i="3"/>
  <c r="N35" i="3"/>
  <c r="M35" i="3"/>
  <c r="L35" i="3"/>
  <c r="K35" i="3"/>
  <c r="J35" i="3"/>
  <c r="I35" i="3"/>
  <c r="S35" i="3" s="1"/>
  <c r="H35" i="3"/>
  <c r="R35" i="3" s="1"/>
  <c r="G35" i="3"/>
  <c r="F35" i="3"/>
  <c r="C35" i="3"/>
  <c r="B35" i="3"/>
  <c r="U34" i="3"/>
  <c r="T34" i="3"/>
  <c r="S34" i="3"/>
  <c r="R34" i="3"/>
  <c r="Q34" i="3"/>
  <c r="P34" i="3"/>
  <c r="E34" i="3"/>
  <c r="O32" i="3"/>
  <c r="N32" i="3"/>
  <c r="M32" i="3"/>
  <c r="L32" i="3"/>
  <c r="K32" i="3"/>
  <c r="J32" i="3"/>
  <c r="I32" i="3"/>
  <c r="S32" i="3" s="1"/>
  <c r="H32" i="3"/>
  <c r="R32" i="3" s="1"/>
  <c r="G32" i="3"/>
  <c r="F32" i="3"/>
  <c r="C32" i="3"/>
  <c r="B32" i="3"/>
  <c r="T31" i="3"/>
  <c r="S31" i="3"/>
  <c r="R31" i="3"/>
  <c r="Q31" i="3"/>
  <c r="P31" i="3"/>
  <c r="E31" i="3"/>
  <c r="U31" i="3" s="1"/>
  <c r="T30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R28" i="3"/>
  <c r="Q28" i="3"/>
  <c r="P28" i="3"/>
  <c r="E28" i="3"/>
  <c r="T28" i="3" s="1"/>
  <c r="O26" i="3"/>
  <c r="N26" i="3"/>
  <c r="M26" i="3"/>
  <c r="L26" i="3"/>
  <c r="K26" i="3"/>
  <c r="J26" i="3"/>
  <c r="I26" i="3"/>
  <c r="H26" i="3"/>
  <c r="G26" i="3"/>
  <c r="F26" i="3"/>
  <c r="C26" i="3"/>
  <c r="B26" i="3"/>
  <c r="E26" i="3" s="1"/>
  <c r="S25" i="3"/>
  <c r="R25" i="3"/>
  <c r="Q25" i="3"/>
  <c r="P25" i="3"/>
  <c r="E25" i="3"/>
  <c r="T25" i="3" s="1"/>
  <c r="S24" i="3"/>
  <c r="R24" i="3"/>
  <c r="Q24" i="3"/>
  <c r="P24" i="3"/>
  <c r="E24" i="3"/>
  <c r="U24" i="3" s="1"/>
  <c r="S23" i="3"/>
  <c r="R23" i="3"/>
  <c r="Q23" i="3"/>
  <c r="P23" i="3"/>
  <c r="E23" i="3"/>
  <c r="T23" i="3" s="1"/>
  <c r="U22" i="3"/>
  <c r="S22" i="3"/>
  <c r="R22" i="3"/>
  <c r="Q22" i="3"/>
  <c r="P22" i="3"/>
  <c r="E22" i="3"/>
  <c r="T22" i="3" s="1"/>
  <c r="S21" i="3"/>
  <c r="R21" i="3"/>
  <c r="Q21" i="3"/>
  <c r="P21" i="3"/>
  <c r="E21" i="3"/>
  <c r="T21" i="3" s="1"/>
  <c r="U20" i="3"/>
  <c r="S20" i="3"/>
  <c r="R20" i="3"/>
  <c r="Q20" i="3"/>
  <c r="P20" i="3"/>
  <c r="E20" i="3"/>
  <c r="T20" i="3" s="1"/>
  <c r="T19" i="3"/>
  <c r="S19" i="3"/>
  <c r="R19" i="3"/>
  <c r="Q19" i="3"/>
  <c r="P19" i="3"/>
  <c r="E19" i="3"/>
  <c r="U19" i="3" s="1"/>
  <c r="O17" i="3"/>
  <c r="N17" i="3"/>
  <c r="M17" i="3"/>
  <c r="L17" i="3"/>
  <c r="K17" i="3"/>
  <c r="J17" i="3"/>
  <c r="I17" i="3"/>
  <c r="S17" i="3" s="1"/>
  <c r="H17" i="3"/>
  <c r="R17" i="3" s="1"/>
  <c r="G17" i="3"/>
  <c r="F17" i="3"/>
  <c r="C17" i="3"/>
  <c r="B17" i="3"/>
  <c r="E17" i="3" s="1"/>
  <c r="T16" i="3"/>
  <c r="S16" i="3"/>
  <c r="R16" i="3"/>
  <c r="Q16" i="3"/>
  <c r="P16" i="3"/>
  <c r="E16" i="3"/>
  <c r="U16" i="3" s="1"/>
  <c r="S15" i="3"/>
  <c r="R15" i="3"/>
  <c r="Q15" i="3"/>
  <c r="P15" i="3"/>
  <c r="E15" i="3"/>
  <c r="U15" i="3" s="1"/>
  <c r="S14" i="3"/>
  <c r="R14" i="3"/>
  <c r="Q14" i="3"/>
  <c r="P14" i="3"/>
  <c r="E14" i="3"/>
  <c r="T14" i="3" s="1"/>
  <c r="S13" i="3"/>
  <c r="R13" i="3"/>
  <c r="Q13" i="3"/>
  <c r="P13" i="3"/>
  <c r="E13" i="3"/>
  <c r="U13" i="3" s="1"/>
  <c r="U12" i="3"/>
  <c r="T12" i="3"/>
  <c r="S12" i="3"/>
  <c r="R12" i="3"/>
  <c r="Q12" i="3"/>
  <c r="P12" i="3"/>
  <c r="E12" i="3"/>
  <c r="S11" i="3"/>
  <c r="R11" i="3"/>
  <c r="Q11" i="3"/>
  <c r="P11" i="3"/>
  <c r="E11" i="3"/>
  <c r="S10" i="3"/>
  <c r="R10" i="3"/>
  <c r="Q10" i="3"/>
  <c r="P10" i="3"/>
  <c r="E10" i="3"/>
  <c r="T10" i="3" s="1"/>
  <c r="U9" i="3"/>
  <c r="T9" i="3"/>
  <c r="S9" i="3"/>
  <c r="R9" i="3"/>
  <c r="Q9" i="3"/>
  <c r="P9" i="3"/>
  <c r="E9" i="3"/>
  <c r="T96" i="2"/>
  <c r="S96" i="2"/>
  <c r="R96" i="2"/>
  <c r="Q96" i="2"/>
  <c r="P96" i="2"/>
  <c r="E96" i="2"/>
  <c r="U96" i="2" s="1"/>
  <c r="S95" i="2"/>
  <c r="R95" i="2"/>
  <c r="Q95" i="2"/>
  <c r="P95" i="2"/>
  <c r="E95" i="2"/>
  <c r="U95" i="2" s="1"/>
  <c r="S94" i="2"/>
  <c r="R94" i="2"/>
  <c r="Q94" i="2"/>
  <c r="P94" i="2"/>
  <c r="E94" i="2"/>
  <c r="T94" i="2" s="1"/>
  <c r="S93" i="2"/>
  <c r="R93" i="2"/>
  <c r="Q93" i="2"/>
  <c r="P93" i="2"/>
  <c r="E93" i="2"/>
  <c r="U93" i="2" s="1"/>
  <c r="U92" i="2"/>
  <c r="T92" i="2"/>
  <c r="S92" i="2"/>
  <c r="R92" i="2"/>
  <c r="Q92" i="2"/>
  <c r="P92" i="2"/>
  <c r="E92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U89" i="2"/>
  <c r="T89" i="2"/>
  <c r="S89" i="2"/>
  <c r="R89" i="2"/>
  <c r="Q89" i="2"/>
  <c r="P89" i="2"/>
  <c r="E89" i="2"/>
  <c r="S88" i="2"/>
  <c r="R88" i="2"/>
  <c r="Q88" i="2"/>
  <c r="P88" i="2"/>
  <c r="E88" i="2"/>
  <c r="T88" i="2" s="1"/>
  <c r="O75" i="2"/>
  <c r="N75" i="2"/>
  <c r="M75" i="2"/>
  <c r="L75" i="2"/>
  <c r="K75" i="2"/>
  <c r="J75" i="2"/>
  <c r="I75" i="2"/>
  <c r="H75" i="2"/>
  <c r="G75" i="2"/>
  <c r="F75" i="2"/>
  <c r="C75" i="2"/>
  <c r="B75" i="2"/>
  <c r="O74" i="2"/>
  <c r="N74" i="2"/>
  <c r="M74" i="2"/>
  <c r="L74" i="2"/>
  <c r="K74" i="2"/>
  <c r="J74" i="2"/>
  <c r="I74" i="2"/>
  <c r="S74" i="2" s="1"/>
  <c r="H74" i="2"/>
  <c r="R74" i="2" s="1"/>
  <c r="G74" i="2"/>
  <c r="F74" i="2"/>
  <c r="E74" i="2"/>
  <c r="C74" i="2"/>
  <c r="B74" i="2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E73" i="2" s="1"/>
  <c r="U72" i="2"/>
  <c r="S72" i="2"/>
  <c r="R72" i="2"/>
  <c r="Q72" i="2"/>
  <c r="P72" i="2"/>
  <c r="E72" i="2"/>
  <c r="T72" i="2" s="1"/>
  <c r="U71" i="2"/>
  <c r="T71" i="2"/>
  <c r="S71" i="2"/>
  <c r="R71" i="2"/>
  <c r="Q71" i="2"/>
  <c r="P71" i="2"/>
  <c r="E71" i="2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G68" i="2"/>
  <c r="F68" i="2"/>
  <c r="C68" i="2"/>
  <c r="B68" i="2"/>
  <c r="T67" i="2"/>
  <c r="S67" i="2"/>
  <c r="R67" i="2"/>
  <c r="Q67" i="2"/>
  <c r="P67" i="2"/>
  <c r="E67" i="2"/>
  <c r="U66" i="2"/>
  <c r="S66" i="2"/>
  <c r="R66" i="2"/>
  <c r="Q66" i="2"/>
  <c r="P66" i="2"/>
  <c r="E66" i="2"/>
  <c r="T66" i="2" s="1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O61" i="2"/>
  <c r="N61" i="2"/>
  <c r="M61" i="2"/>
  <c r="L61" i="2"/>
  <c r="K61" i="2"/>
  <c r="J61" i="2"/>
  <c r="I61" i="2"/>
  <c r="H61" i="2"/>
  <c r="C61" i="2"/>
  <c r="B61" i="2"/>
  <c r="E61" i="2" s="1"/>
  <c r="T60" i="2"/>
  <c r="S60" i="2"/>
  <c r="R60" i="2"/>
  <c r="Q60" i="2"/>
  <c r="P60" i="2"/>
  <c r="E60" i="2"/>
  <c r="U60" i="2" s="1"/>
  <c r="U59" i="2"/>
  <c r="S59" i="2"/>
  <c r="R59" i="2"/>
  <c r="Q59" i="2"/>
  <c r="P59" i="2"/>
  <c r="E59" i="2"/>
  <c r="T59" i="2" s="1"/>
  <c r="S58" i="2"/>
  <c r="R58" i="2"/>
  <c r="Q58" i="2"/>
  <c r="P58" i="2"/>
  <c r="E58" i="2"/>
  <c r="U58" i="2" s="1"/>
  <c r="U57" i="2"/>
  <c r="T57" i="2"/>
  <c r="S57" i="2"/>
  <c r="R57" i="2"/>
  <c r="Q57" i="2"/>
  <c r="P57" i="2"/>
  <c r="E57" i="2"/>
  <c r="O55" i="2"/>
  <c r="N55" i="2"/>
  <c r="M55" i="2"/>
  <c r="L55" i="2"/>
  <c r="K55" i="2"/>
  <c r="J55" i="2"/>
  <c r="I55" i="2"/>
  <c r="S55" i="2" s="1"/>
  <c r="H55" i="2"/>
  <c r="R55" i="2" s="1"/>
  <c r="G55" i="2"/>
  <c r="F55" i="2"/>
  <c r="C55" i="2"/>
  <c r="B55" i="2"/>
  <c r="S54" i="2"/>
  <c r="R54" i="2"/>
  <c r="Q54" i="2"/>
  <c r="P54" i="2"/>
  <c r="E54" i="2"/>
  <c r="U54" i="2" s="1"/>
  <c r="T53" i="2"/>
  <c r="S53" i="2"/>
  <c r="R53" i="2"/>
  <c r="Q53" i="2"/>
  <c r="P53" i="2"/>
  <c r="E53" i="2"/>
  <c r="U53" i="2" s="1"/>
  <c r="S52" i="2"/>
  <c r="R52" i="2"/>
  <c r="Q52" i="2"/>
  <c r="P52" i="2"/>
  <c r="E52" i="2"/>
  <c r="U52" i="2" s="1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S47" i="2"/>
  <c r="R47" i="2"/>
  <c r="Q47" i="2"/>
  <c r="P47" i="2"/>
  <c r="E47" i="2"/>
  <c r="U47" i="2" s="1"/>
  <c r="S46" i="2"/>
  <c r="R46" i="2"/>
  <c r="Q46" i="2"/>
  <c r="P46" i="2"/>
  <c r="E46" i="2"/>
  <c r="U46" i="2" s="1"/>
  <c r="T45" i="2"/>
  <c r="S45" i="2"/>
  <c r="R45" i="2"/>
  <c r="Q45" i="2"/>
  <c r="P45" i="2"/>
  <c r="E45" i="2"/>
  <c r="S44" i="2"/>
  <c r="R44" i="2"/>
  <c r="Q44" i="2"/>
  <c r="P44" i="2"/>
  <c r="E44" i="2"/>
  <c r="U44" i="2" s="1"/>
  <c r="O42" i="2"/>
  <c r="N42" i="2"/>
  <c r="M42" i="2"/>
  <c r="L42" i="2"/>
  <c r="K42" i="2"/>
  <c r="J42" i="2"/>
  <c r="I42" i="2"/>
  <c r="S42" i="2" s="1"/>
  <c r="H42" i="2"/>
  <c r="R42" i="2" s="1"/>
  <c r="G42" i="2"/>
  <c r="F42" i="2"/>
  <c r="C42" i="2"/>
  <c r="B42" i="2"/>
  <c r="E42" i="2" s="1"/>
  <c r="S41" i="2"/>
  <c r="R41" i="2"/>
  <c r="Q41" i="2"/>
  <c r="P41" i="2"/>
  <c r="E41" i="2"/>
  <c r="U41" i="2" s="1"/>
  <c r="S40" i="2"/>
  <c r="R40" i="2"/>
  <c r="Q40" i="2"/>
  <c r="P40" i="2"/>
  <c r="E40" i="2"/>
  <c r="T40" i="2" s="1"/>
  <c r="S39" i="2"/>
  <c r="R39" i="2"/>
  <c r="Q39" i="2"/>
  <c r="P39" i="2"/>
  <c r="E39" i="2"/>
  <c r="U39" i="2" s="1"/>
  <c r="S38" i="2"/>
  <c r="R38" i="2"/>
  <c r="Q38" i="2"/>
  <c r="U38" i="2" s="1"/>
  <c r="P38" i="2"/>
  <c r="T38" i="2" s="1"/>
  <c r="E38" i="2"/>
  <c r="S37" i="2"/>
  <c r="R37" i="2"/>
  <c r="Q37" i="2"/>
  <c r="P37" i="2"/>
  <c r="E37" i="2"/>
  <c r="U37" i="2" s="1"/>
  <c r="R35" i="2"/>
  <c r="O35" i="2"/>
  <c r="N35" i="2"/>
  <c r="M35" i="2"/>
  <c r="L35" i="2"/>
  <c r="K35" i="2"/>
  <c r="J35" i="2"/>
  <c r="I35" i="2"/>
  <c r="H35" i="2"/>
  <c r="P35" i="2" s="1"/>
  <c r="G35" i="2"/>
  <c r="F35" i="2"/>
  <c r="C35" i="2"/>
  <c r="B35" i="2"/>
  <c r="E35" i="2" s="1"/>
  <c r="U34" i="2"/>
  <c r="T34" i="2"/>
  <c r="S34" i="2"/>
  <c r="R34" i="2"/>
  <c r="Q34" i="2"/>
  <c r="P34" i="2"/>
  <c r="E34" i="2"/>
  <c r="O32" i="2"/>
  <c r="N32" i="2"/>
  <c r="M32" i="2"/>
  <c r="L32" i="2"/>
  <c r="K32" i="2"/>
  <c r="J32" i="2"/>
  <c r="I32" i="2"/>
  <c r="H32" i="2"/>
  <c r="G32" i="2"/>
  <c r="F32" i="2"/>
  <c r="C32" i="2"/>
  <c r="B32" i="2"/>
  <c r="S31" i="2"/>
  <c r="R31" i="2"/>
  <c r="Q31" i="2"/>
  <c r="P31" i="2"/>
  <c r="E31" i="2"/>
  <c r="U31" i="2" s="1"/>
  <c r="S30" i="2"/>
  <c r="R30" i="2"/>
  <c r="Q30" i="2"/>
  <c r="P30" i="2"/>
  <c r="E30" i="2"/>
  <c r="T30" i="2" s="1"/>
  <c r="S29" i="2"/>
  <c r="R29" i="2"/>
  <c r="Q29" i="2"/>
  <c r="P29" i="2"/>
  <c r="E29" i="2"/>
  <c r="T29" i="2" s="1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B26" i="2"/>
  <c r="E26" i="2" s="1"/>
  <c r="T25" i="2"/>
  <c r="S25" i="2"/>
  <c r="R25" i="2"/>
  <c r="Q25" i="2"/>
  <c r="P25" i="2"/>
  <c r="E25" i="2"/>
  <c r="U25" i="2" s="1"/>
  <c r="S24" i="2"/>
  <c r="R24" i="2"/>
  <c r="Q24" i="2"/>
  <c r="P24" i="2"/>
  <c r="E24" i="2"/>
  <c r="U24" i="2" s="1"/>
  <c r="S23" i="2"/>
  <c r="R23" i="2"/>
  <c r="Q23" i="2"/>
  <c r="P23" i="2"/>
  <c r="E23" i="2"/>
  <c r="T23" i="2" s="1"/>
  <c r="S22" i="2"/>
  <c r="R22" i="2"/>
  <c r="Q22" i="2"/>
  <c r="P22" i="2"/>
  <c r="E22" i="2"/>
  <c r="U22" i="2" s="1"/>
  <c r="U21" i="2"/>
  <c r="T21" i="2"/>
  <c r="S21" i="2"/>
  <c r="R21" i="2"/>
  <c r="Q21" i="2"/>
  <c r="P21" i="2"/>
  <c r="E21" i="2"/>
  <c r="U20" i="2"/>
  <c r="S20" i="2"/>
  <c r="R20" i="2"/>
  <c r="Q20" i="2"/>
  <c r="P20" i="2"/>
  <c r="E20" i="2"/>
  <c r="T20" i="2" s="1"/>
  <c r="S19" i="2"/>
  <c r="R19" i="2"/>
  <c r="Q19" i="2"/>
  <c r="P19" i="2"/>
  <c r="E19" i="2"/>
  <c r="T19" i="2" s="1"/>
  <c r="O17" i="2"/>
  <c r="N17" i="2"/>
  <c r="M17" i="2"/>
  <c r="L17" i="2"/>
  <c r="K17" i="2"/>
  <c r="J17" i="2"/>
  <c r="I17" i="2"/>
  <c r="S17" i="2" s="1"/>
  <c r="H17" i="2"/>
  <c r="R17" i="2" s="1"/>
  <c r="G17" i="2"/>
  <c r="F17" i="2"/>
  <c r="C17" i="2"/>
  <c r="B17" i="2"/>
  <c r="U16" i="2"/>
  <c r="T16" i="2"/>
  <c r="S16" i="2"/>
  <c r="R16" i="2"/>
  <c r="Q16" i="2"/>
  <c r="P16" i="2"/>
  <c r="E16" i="2"/>
  <c r="S15" i="2"/>
  <c r="R15" i="2"/>
  <c r="Q15" i="2"/>
  <c r="P15" i="2"/>
  <c r="E15" i="2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T12" i="2" s="1"/>
  <c r="S11" i="2"/>
  <c r="R11" i="2"/>
  <c r="Q11" i="2"/>
  <c r="P11" i="2"/>
  <c r="E11" i="2"/>
  <c r="U11" i="2" s="1"/>
  <c r="U10" i="2"/>
  <c r="S10" i="2"/>
  <c r="R10" i="2"/>
  <c r="Q10" i="2"/>
  <c r="P10" i="2"/>
  <c r="T10" i="2" s="1"/>
  <c r="E10" i="2"/>
  <c r="T9" i="2"/>
  <c r="S9" i="2"/>
  <c r="R9" i="2"/>
  <c r="Q9" i="2"/>
  <c r="P9" i="2"/>
  <c r="E9" i="2"/>
  <c r="U9" i="2" s="1"/>
  <c r="S96" i="1"/>
  <c r="R96" i="1"/>
  <c r="Q96" i="1"/>
  <c r="P96" i="1"/>
  <c r="E96" i="1"/>
  <c r="U96" i="1" s="1"/>
  <c r="U95" i="1"/>
  <c r="T95" i="1"/>
  <c r="S95" i="1"/>
  <c r="R95" i="1"/>
  <c r="Q95" i="1"/>
  <c r="P95" i="1"/>
  <c r="E95" i="1"/>
  <c r="S94" i="1"/>
  <c r="R94" i="1"/>
  <c r="Q94" i="1"/>
  <c r="P94" i="1"/>
  <c r="E94" i="1"/>
  <c r="U94" i="1" s="1"/>
  <c r="S93" i="1"/>
  <c r="R93" i="1"/>
  <c r="Q93" i="1"/>
  <c r="P93" i="1"/>
  <c r="E93" i="1"/>
  <c r="U93" i="1" s="1"/>
  <c r="S92" i="1"/>
  <c r="R92" i="1"/>
  <c r="Q92" i="1"/>
  <c r="P92" i="1"/>
  <c r="E92" i="1"/>
  <c r="T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U89" i="1"/>
  <c r="T89" i="1"/>
  <c r="S89" i="1"/>
  <c r="R89" i="1"/>
  <c r="Q89" i="1"/>
  <c r="P89" i="1"/>
  <c r="E89" i="1"/>
  <c r="S88" i="1"/>
  <c r="R88" i="1"/>
  <c r="Q88" i="1"/>
  <c r="P88" i="1"/>
  <c r="E88" i="1"/>
  <c r="U88" i="1" s="1"/>
  <c r="O75" i="1"/>
  <c r="N75" i="1"/>
  <c r="M75" i="1"/>
  <c r="L75" i="1"/>
  <c r="K75" i="1"/>
  <c r="J75" i="1"/>
  <c r="I75" i="1"/>
  <c r="H75" i="1"/>
  <c r="G75" i="1"/>
  <c r="F75" i="1"/>
  <c r="C75" i="1"/>
  <c r="B75" i="1"/>
  <c r="O74" i="1"/>
  <c r="N74" i="1"/>
  <c r="M74" i="1"/>
  <c r="L74" i="1"/>
  <c r="K74" i="1"/>
  <c r="J74" i="1"/>
  <c r="I74" i="1"/>
  <c r="S74" i="1" s="1"/>
  <c r="H74" i="1"/>
  <c r="P74" i="1" s="1"/>
  <c r="G74" i="1"/>
  <c r="F74" i="1"/>
  <c r="C74" i="1"/>
  <c r="B74" i="1"/>
  <c r="O73" i="1"/>
  <c r="N73" i="1"/>
  <c r="M73" i="1"/>
  <c r="L73" i="1"/>
  <c r="K73" i="1"/>
  <c r="J73" i="1"/>
  <c r="I73" i="1"/>
  <c r="Q73" i="1" s="1"/>
  <c r="H73" i="1"/>
  <c r="G73" i="1"/>
  <c r="F73" i="1"/>
  <c r="C73" i="1"/>
  <c r="B73" i="1"/>
  <c r="S72" i="1"/>
  <c r="R72" i="1"/>
  <c r="Q72" i="1"/>
  <c r="P72" i="1"/>
  <c r="E72" i="1"/>
  <c r="U72" i="1" s="1"/>
  <c r="U71" i="1"/>
  <c r="T71" i="1"/>
  <c r="S71" i="1"/>
  <c r="R71" i="1"/>
  <c r="Q71" i="1"/>
  <c r="P71" i="1"/>
  <c r="E71" i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S68" i="1" s="1"/>
  <c r="J68" i="1"/>
  <c r="I68" i="1"/>
  <c r="H68" i="1"/>
  <c r="G68" i="1"/>
  <c r="F68" i="1"/>
  <c r="C68" i="1"/>
  <c r="B68" i="1"/>
  <c r="S67" i="1"/>
  <c r="R67" i="1"/>
  <c r="Q67" i="1"/>
  <c r="U67" i="1" s="1"/>
  <c r="P67" i="1"/>
  <c r="T67" i="1" s="1"/>
  <c r="E67" i="1"/>
  <c r="S66" i="1"/>
  <c r="R66" i="1"/>
  <c r="Q66" i="1"/>
  <c r="P66" i="1"/>
  <c r="E66" i="1"/>
  <c r="U66" i="1" s="1"/>
  <c r="S65" i="1"/>
  <c r="R65" i="1"/>
  <c r="Q65" i="1"/>
  <c r="P65" i="1"/>
  <c r="E65" i="1"/>
  <c r="U65" i="1" s="1"/>
  <c r="S64" i="1"/>
  <c r="R64" i="1"/>
  <c r="Q64" i="1"/>
  <c r="P64" i="1"/>
  <c r="E64" i="1"/>
  <c r="T64" i="1" s="1"/>
  <c r="T63" i="1"/>
  <c r="S63" i="1"/>
  <c r="R63" i="1"/>
  <c r="Q63" i="1"/>
  <c r="P63" i="1"/>
  <c r="E63" i="1"/>
  <c r="O61" i="1"/>
  <c r="N61" i="1"/>
  <c r="M61" i="1"/>
  <c r="L61" i="1"/>
  <c r="K61" i="1"/>
  <c r="J61" i="1"/>
  <c r="I61" i="1"/>
  <c r="S61" i="1" s="1"/>
  <c r="H61" i="1"/>
  <c r="R61" i="1" s="1"/>
  <c r="C61" i="1"/>
  <c r="B61" i="1"/>
  <c r="S60" i="1"/>
  <c r="R60" i="1"/>
  <c r="Q60" i="1"/>
  <c r="P60" i="1"/>
  <c r="E60" i="1"/>
  <c r="T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O55" i="1"/>
  <c r="N55" i="1"/>
  <c r="M55" i="1"/>
  <c r="L55" i="1"/>
  <c r="K55" i="1"/>
  <c r="J55" i="1"/>
  <c r="I55" i="1"/>
  <c r="S55" i="1" s="1"/>
  <c r="H55" i="1"/>
  <c r="G55" i="1"/>
  <c r="F55" i="1"/>
  <c r="C55" i="1"/>
  <c r="B55" i="1"/>
  <c r="S54" i="1"/>
  <c r="R54" i="1"/>
  <c r="Q54" i="1"/>
  <c r="P54" i="1"/>
  <c r="E54" i="1"/>
  <c r="T54" i="1" s="1"/>
  <c r="T53" i="1"/>
  <c r="S53" i="1"/>
  <c r="R53" i="1"/>
  <c r="Q53" i="1"/>
  <c r="P53" i="1"/>
  <c r="E53" i="1"/>
  <c r="S52" i="1"/>
  <c r="R52" i="1"/>
  <c r="Q52" i="1"/>
  <c r="P52" i="1"/>
  <c r="E52" i="1"/>
  <c r="T52" i="1" s="1"/>
  <c r="T51" i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T47" i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U45" i="1" s="1"/>
  <c r="P45" i="1"/>
  <c r="E45" i="1"/>
  <c r="U44" i="1"/>
  <c r="S44" i="1"/>
  <c r="R44" i="1"/>
  <c r="Q44" i="1"/>
  <c r="P44" i="1"/>
  <c r="E44" i="1"/>
  <c r="T44" i="1" s="1"/>
  <c r="O42" i="1"/>
  <c r="N42" i="1"/>
  <c r="M42" i="1"/>
  <c r="L42" i="1"/>
  <c r="K42" i="1"/>
  <c r="J42" i="1"/>
  <c r="I42" i="1"/>
  <c r="S42" i="1" s="1"/>
  <c r="H42" i="1"/>
  <c r="R42" i="1" s="1"/>
  <c r="G42" i="1"/>
  <c r="F42" i="1"/>
  <c r="C42" i="1"/>
  <c r="B42" i="1"/>
  <c r="E42" i="1" s="1"/>
  <c r="S41" i="1"/>
  <c r="R41" i="1"/>
  <c r="Q41" i="1"/>
  <c r="P41" i="1"/>
  <c r="E41" i="1"/>
  <c r="T40" i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S35" i="1"/>
  <c r="O35" i="1"/>
  <c r="N35" i="1"/>
  <c r="M35" i="1"/>
  <c r="L35" i="1"/>
  <c r="K35" i="1"/>
  <c r="J35" i="1"/>
  <c r="R35" i="1" s="1"/>
  <c r="I35" i="1"/>
  <c r="H35" i="1"/>
  <c r="G35" i="1"/>
  <c r="F35" i="1"/>
  <c r="C35" i="1"/>
  <c r="B35" i="1"/>
  <c r="S34" i="1"/>
  <c r="R34" i="1"/>
  <c r="Q34" i="1"/>
  <c r="P34" i="1"/>
  <c r="E34" i="1"/>
  <c r="U34" i="1" s="1"/>
  <c r="O32" i="1"/>
  <c r="N32" i="1"/>
  <c r="M32" i="1"/>
  <c r="L32" i="1"/>
  <c r="K32" i="1"/>
  <c r="J32" i="1"/>
  <c r="R32" i="1" s="1"/>
  <c r="I32" i="1"/>
  <c r="H32" i="1"/>
  <c r="G32" i="1"/>
  <c r="F32" i="1"/>
  <c r="C32" i="1"/>
  <c r="B32" i="1"/>
  <c r="S31" i="1"/>
  <c r="R31" i="1"/>
  <c r="Q31" i="1"/>
  <c r="P31" i="1"/>
  <c r="E31" i="1"/>
  <c r="U31" i="1" s="1"/>
  <c r="S30" i="1"/>
  <c r="R30" i="1"/>
  <c r="Q30" i="1"/>
  <c r="P30" i="1"/>
  <c r="E30" i="1"/>
  <c r="U30" i="1" s="1"/>
  <c r="S29" i="1"/>
  <c r="R29" i="1"/>
  <c r="Q29" i="1"/>
  <c r="P29" i="1"/>
  <c r="E29" i="1"/>
  <c r="U29" i="1" s="1"/>
  <c r="U28" i="1"/>
  <c r="S28" i="1"/>
  <c r="R28" i="1"/>
  <c r="Q28" i="1"/>
  <c r="P28" i="1"/>
  <c r="E28" i="1"/>
  <c r="T28" i="1" s="1"/>
  <c r="O26" i="1"/>
  <c r="N26" i="1"/>
  <c r="M26" i="1"/>
  <c r="L26" i="1"/>
  <c r="K26" i="1"/>
  <c r="J26" i="1"/>
  <c r="I26" i="1"/>
  <c r="S26" i="1" s="1"/>
  <c r="H26" i="1"/>
  <c r="R26" i="1" s="1"/>
  <c r="G26" i="1"/>
  <c r="F26" i="1"/>
  <c r="C26" i="1"/>
  <c r="B26" i="1"/>
  <c r="T25" i="1"/>
  <c r="S25" i="1"/>
  <c r="R25" i="1"/>
  <c r="Q25" i="1"/>
  <c r="P25" i="1"/>
  <c r="E25" i="1"/>
  <c r="U25" i="1" s="1"/>
  <c r="S24" i="1"/>
  <c r="R24" i="1"/>
  <c r="Q24" i="1"/>
  <c r="P24" i="1"/>
  <c r="E24" i="1"/>
  <c r="U24" i="1" s="1"/>
  <c r="T23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T21" i="1" s="1"/>
  <c r="S20" i="1"/>
  <c r="R20" i="1"/>
  <c r="Q20" i="1"/>
  <c r="P20" i="1"/>
  <c r="E20" i="1"/>
  <c r="U20" i="1" s="1"/>
  <c r="U19" i="1"/>
  <c r="T19" i="1"/>
  <c r="S19" i="1"/>
  <c r="R19" i="1"/>
  <c r="Q19" i="1"/>
  <c r="P19" i="1"/>
  <c r="E19" i="1"/>
  <c r="O17" i="1"/>
  <c r="N17" i="1"/>
  <c r="M17" i="1"/>
  <c r="L17" i="1"/>
  <c r="K17" i="1"/>
  <c r="J17" i="1"/>
  <c r="I17" i="1"/>
  <c r="H17" i="1"/>
  <c r="P17" i="1" s="1"/>
  <c r="G17" i="1"/>
  <c r="F17" i="1"/>
  <c r="C17" i="1"/>
  <c r="B17" i="1"/>
  <c r="E17" i="1" s="1"/>
  <c r="U16" i="1"/>
  <c r="T16" i="1"/>
  <c r="S16" i="1"/>
  <c r="R16" i="1"/>
  <c r="Q16" i="1"/>
  <c r="P16" i="1"/>
  <c r="E16" i="1"/>
  <c r="U15" i="1"/>
  <c r="S15" i="1"/>
  <c r="R15" i="1"/>
  <c r="Q15" i="1"/>
  <c r="P15" i="1"/>
  <c r="E15" i="1"/>
  <c r="T15" i="1" s="1"/>
  <c r="S14" i="1"/>
  <c r="R14" i="1"/>
  <c r="Q14" i="1"/>
  <c r="P14" i="1"/>
  <c r="E14" i="1"/>
  <c r="T14" i="1" s="1"/>
  <c r="S13" i="1"/>
  <c r="R13" i="1"/>
  <c r="Q13" i="1"/>
  <c r="P13" i="1"/>
  <c r="E13" i="1"/>
  <c r="T12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T10" i="1" s="1"/>
  <c r="S9" i="1"/>
  <c r="R9" i="1"/>
  <c r="Q9" i="1"/>
  <c r="P9" i="1"/>
  <c r="E9" i="1"/>
  <c r="U23" i="10" l="1"/>
  <c r="T10" i="13"/>
  <c r="U14" i="13"/>
  <c r="U10" i="14"/>
  <c r="T10" i="14"/>
  <c r="T31" i="16"/>
  <c r="U31" i="16"/>
  <c r="T14" i="18"/>
  <c r="P61" i="18"/>
  <c r="R87" i="18"/>
  <c r="T59" i="20"/>
  <c r="U63" i="20"/>
  <c r="T67" i="20"/>
  <c r="T38" i="10"/>
  <c r="T50" i="10"/>
  <c r="P74" i="11"/>
  <c r="R74" i="11"/>
  <c r="T19" i="12"/>
  <c r="T53" i="13"/>
  <c r="U53" i="13"/>
  <c r="U14" i="16"/>
  <c r="T14" i="16"/>
  <c r="U67" i="17"/>
  <c r="T67" i="17"/>
  <c r="E35" i="10"/>
  <c r="U39" i="10"/>
  <c r="P35" i="1"/>
  <c r="U54" i="1"/>
  <c r="U23" i="3"/>
  <c r="S73" i="5"/>
  <c r="T92" i="9"/>
  <c r="U92" i="9"/>
  <c r="U51" i="10"/>
  <c r="P55" i="10"/>
  <c r="U63" i="10"/>
  <c r="T22" i="11"/>
  <c r="T66" i="11"/>
  <c r="U40" i="12"/>
  <c r="U19" i="13"/>
  <c r="T19" i="13"/>
  <c r="T30" i="14"/>
  <c r="U30" i="14"/>
  <c r="U13" i="15"/>
  <c r="T13" i="15"/>
  <c r="T19" i="16"/>
  <c r="U19" i="16"/>
  <c r="U15" i="18"/>
  <c r="T15" i="18"/>
  <c r="Q61" i="18"/>
  <c r="S61" i="18"/>
  <c r="T37" i="2"/>
  <c r="T49" i="2"/>
  <c r="T28" i="4"/>
  <c r="S55" i="7"/>
  <c r="U20" i="6"/>
  <c r="T21" i="7"/>
  <c r="U21" i="7"/>
  <c r="T66" i="1"/>
  <c r="T94" i="3"/>
  <c r="T14" i="4"/>
  <c r="E32" i="1"/>
  <c r="Q35" i="1"/>
  <c r="E32" i="3"/>
  <c r="E74" i="3"/>
  <c r="R35" i="5"/>
  <c r="E17" i="15"/>
  <c r="Q35" i="15"/>
  <c r="U60" i="17"/>
  <c r="T60" i="17"/>
  <c r="S35" i="19"/>
  <c r="Q35" i="19"/>
  <c r="U14" i="23"/>
  <c r="T14" i="23"/>
  <c r="E26" i="23"/>
  <c r="T26" i="23" s="1"/>
  <c r="T89" i="23"/>
  <c r="U89" i="23"/>
  <c r="M114" i="24"/>
  <c r="S114" i="24" s="1"/>
  <c r="S97" i="24"/>
  <c r="U13" i="1"/>
  <c r="U52" i="15"/>
  <c r="T52" i="15"/>
  <c r="U30" i="23"/>
  <c r="T30" i="23"/>
  <c r="T34" i="23"/>
  <c r="U34" i="23"/>
  <c r="U39" i="12"/>
  <c r="T39" i="12"/>
  <c r="R74" i="9"/>
  <c r="Q87" i="9"/>
  <c r="S73" i="13"/>
  <c r="Q73" i="13"/>
  <c r="T30" i="22"/>
  <c r="U30" i="22"/>
  <c r="T13" i="1"/>
  <c r="P73" i="1"/>
  <c r="U48" i="2"/>
  <c r="T48" i="2"/>
  <c r="P73" i="4"/>
  <c r="Q17" i="5"/>
  <c r="T45" i="5"/>
  <c r="U45" i="5"/>
  <c r="Q74" i="9"/>
  <c r="P73" i="11"/>
  <c r="R73" i="11"/>
  <c r="U23" i="13"/>
  <c r="T23" i="13"/>
  <c r="T92" i="15"/>
  <c r="U92" i="15"/>
  <c r="P73" i="16"/>
  <c r="T94" i="16"/>
  <c r="U94" i="16"/>
  <c r="Q73" i="19"/>
  <c r="T94" i="21"/>
  <c r="U94" i="21"/>
  <c r="E82" i="12"/>
  <c r="U40" i="3"/>
  <c r="T40" i="3"/>
  <c r="Q73" i="4"/>
  <c r="U92" i="6"/>
  <c r="T92" i="6"/>
  <c r="U21" i="10"/>
  <c r="T21" i="10"/>
  <c r="U37" i="17"/>
  <c r="T37" i="17"/>
  <c r="R73" i="1"/>
  <c r="R73" i="4"/>
  <c r="R74" i="5"/>
  <c r="T96" i="5"/>
  <c r="U96" i="5"/>
  <c r="U66" i="8"/>
  <c r="T66" i="8"/>
  <c r="Q61" i="12"/>
  <c r="T90" i="14"/>
  <c r="U90" i="14"/>
  <c r="P17" i="15"/>
  <c r="U30" i="17"/>
  <c r="T30" i="17"/>
  <c r="U50" i="18"/>
  <c r="T50" i="18"/>
  <c r="R73" i="21"/>
  <c r="E82" i="5"/>
  <c r="U109" i="20"/>
  <c r="T109" i="20"/>
  <c r="Q32" i="1"/>
  <c r="S73" i="4"/>
  <c r="T54" i="5"/>
  <c r="U92" i="5"/>
  <c r="T92" i="5"/>
  <c r="T31" i="6"/>
  <c r="P17" i="8"/>
  <c r="U30" i="9"/>
  <c r="T30" i="9"/>
  <c r="P42" i="14"/>
  <c r="P73" i="14"/>
  <c r="U72" i="15"/>
  <c r="Q74" i="15"/>
  <c r="T22" i="17"/>
  <c r="U22" i="17"/>
  <c r="U90" i="19"/>
  <c r="T90" i="19"/>
  <c r="U37" i="20"/>
  <c r="T37" i="20"/>
  <c r="U49" i="24"/>
  <c r="T49" i="24"/>
  <c r="E82" i="20"/>
  <c r="U64" i="11"/>
  <c r="T64" i="11"/>
  <c r="T51" i="14"/>
  <c r="U51" i="14"/>
  <c r="U39" i="21"/>
  <c r="T39" i="21"/>
  <c r="U15" i="22"/>
  <c r="T15" i="22"/>
  <c r="U71" i="19"/>
  <c r="T71" i="19"/>
  <c r="T102" i="12"/>
  <c r="U102" i="12"/>
  <c r="U50" i="8"/>
  <c r="T50" i="8"/>
  <c r="U93" i="8"/>
  <c r="T93" i="8"/>
  <c r="T41" i="1"/>
  <c r="U41" i="1"/>
  <c r="Q42" i="6"/>
  <c r="S42" i="6"/>
  <c r="T67" i="6"/>
  <c r="U67" i="6"/>
  <c r="T59" i="7"/>
  <c r="U59" i="7"/>
  <c r="S73" i="18"/>
  <c r="Q73" i="18"/>
  <c r="T90" i="18"/>
  <c r="U90" i="18"/>
  <c r="T95" i="22"/>
  <c r="U95" i="22"/>
  <c r="U14" i="1"/>
  <c r="Q17" i="1"/>
  <c r="S17" i="1"/>
  <c r="T45" i="1"/>
  <c r="T90" i="2"/>
  <c r="U21" i="3"/>
  <c r="T72" i="3"/>
  <c r="P55" i="4"/>
  <c r="T64" i="4"/>
  <c r="U64" i="4"/>
  <c r="E68" i="4"/>
  <c r="T94" i="4"/>
  <c r="U30" i="5"/>
  <c r="U12" i="6"/>
  <c r="T46" i="6"/>
  <c r="T50" i="6"/>
  <c r="T46" i="8"/>
  <c r="T38" i="9"/>
  <c r="U38" i="9"/>
  <c r="U49" i="9"/>
  <c r="T71" i="11"/>
  <c r="S87" i="12"/>
  <c r="T63" i="14"/>
  <c r="U96" i="15"/>
  <c r="U12" i="16"/>
  <c r="T16" i="16"/>
  <c r="T11" i="17"/>
  <c r="U11" i="17"/>
  <c r="U41" i="17"/>
  <c r="T96" i="17"/>
  <c r="T12" i="18"/>
  <c r="U46" i="18"/>
  <c r="R73" i="18"/>
  <c r="E26" i="24"/>
  <c r="U100" i="1"/>
  <c r="T100" i="1"/>
  <c r="U15" i="2"/>
  <c r="R68" i="2"/>
  <c r="Q35" i="4"/>
  <c r="U30" i="2"/>
  <c r="U60" i="4"/>
  <c r="T60" i="4"/>
  <c r="U21" i="16"/>
  <c r="T21" i="16"/>
  <c r="T91" i="16"/>
  <c r="U91" i="16"/>
  <c r="U24" i="18"/>
  <c r="T24" i="18"/>
  <c r="U51" i="18"/>
  <c r="T51" i="18"/>
  <c r="T28" i="21"/>
  <c r="U28" i="21"/>
  <c r="P35" i="21"/>
  <c r="U71" i="22"/>
  <c r="U90" i="24"/>
  <c r="T90" i="24"/>
  <c r="T15" i="2"/>
  <c r="U66" i="5"/>
  <c r="U31" i="6"/>
  <c r="T47" i="6"/>
  <c r="U47" i="6"/>
  <c r="U90" i="7"/>
  <c r="U31" i="9"/>
  <c r="T31" i="9"/>
  <c r="T30" i="12"/>
  <c r="S35" i="13"/>
  <c r="Q42" i="13"/>
  <c r="T95" i="14"/>
  <c r="U95" i="14"/>
  <c r="U29" i="15"/>
  <c r="U94" i="18"/>
  <c r="T89" i="20"/>
  <c r="U89" i="20"/>
  <c r="U48" i="21"/>
  <c r="T48" i="21"/>
  <c r="T59" i="21"/>
  <c r="U19" i="23"/>
  <c r="T34" i="19"/>
  <c r="T49" i="19"/>
  <c r="U49" i="19"/>
  <c r="U44" i="21"/>
  <c r="T44" i="21"/>
  <c r="U60" i="21"/>
  <c r="T60" i="21"/>
  <c r="U28" i="22"/>
  <c r="T28" i="22"/>
  <c r="U71" i="18"/>
  <c r="T71" i="18"/>
  <c r="U13" i="21"/>
  <c r="T13" i="21"/>
  <c r="U65" i="22"/>
  <c r="T65" i="22"/>
  <c r="U19" i="24"/>
  <c r="T19" i="24"/>
  <c r="U63" i="24"/>
  <c r="T63" i="24"/>
  <c r="P87" i="4"/>
  <c r="U22" i="24"/>
  <c r="U67" i="3"/>
  <c r="T67" i="3"/>
  <c r="S87" i="1"/>
  <c r="T22" i="4"/>
  <c r="U22" i="4"/>
  <c r="T25" i="4"/>
  <c r="T60" i="5"/>
  <c r="U60" i="5"/>
  <c r="T10" i="6"/>
  <c r="T91" i="7"/>
  <c r="U52" i="8"/>
  <c r="T52" i="8"/>
  <c r="T15" i="10"/>
  <c r="Q17" i="11"/>
  <c r="T94" i="12"/>
  <c r="U94" i="12"/>
  <c r="T40" i="13"/>
  <c r="T40" i="14"/>
  <c r="U49" i="14"/>
  <c r="T49" i="14"/>
  <c r="U54" i="15"/>
  <c r="T10" i="16"/>
  <c r="T53" i="16"/>
  <c r="T65" i="16"/>
  <c r="Q26" i="19"/>
  <c r="U31" i="19"/>
  <c r="T31" i="19"/>
  <c r="T54" i="19"/>
  <c r="U54" i="19"/>
  <c r="U40" i="21"/>
  <c r="U48" i="22"/>
  <c r="T53" i="22"/>
  <c r="U96" i="23"/>
  <c r="T96" i="23"/>
  <c r="T65" i="11"/>
  <c r="U65" i="11"/>
  <c r="U23" i="9"/>
  <c r="T23" i="9"/>
  <c r="T90" i="8"/>
  <c r="U90" i="8"/>
  <c r="U72" i="13"/>
  <c r="T72" i="13"/>
  <c r="Q17" i="4"/>
  <c r="S17" i="4"/>
  <c r="S74" i="13"/>
  <c r="U90" i="17"/>
  <c r="T90" i="17"/>
  <c r="U23" i="24"/>
  <c r="T23" i="24"/>
  <c r="E35" i="1"/>
  <c r="T35" i="1" s="1"/>
  <c r="T88" i="1"/>
  <c r="T31" i="2"/>
  <c r="T54" i="2"/>
  <c r="U38" i="3"/>
  <c r="U52" i="5"/>
  <c r="T52" i="5"/>
  <c r="S68" i="6"/>
  <c r="Q68" i="6"/>
  <c r="U60" i="7"/>
  <c r="U16" i="9"/>
  <c r="T16" i="9"/>
  <c r="T19" i="9"/>
  <c r="U15" i="10"/>
  <c r="R17" i="11"/>
  <c r="S74" i="11"/>
  <c r="T88" i="11"/>
  <c r="T96" i="11"/>
  <c r="E55" i="15"/>
  <c r="U40" i="18"/>
  <c r="T65" i="21"/>
  <c r="U65" i="21"/>
  <c r="U88" i="22"/>
  <c r="U25" i="23"/>
  <c r="T25" i="23"/>
  <c r="T38" i="24"/>
  <c r="T104" i="6"/>
  <c r="U104" i="6"/>
  <c r="T65" i="2"/>
  <c r="T40" i="4"/>
  <c r="S17" i="16"/>
  <c r="Q17" i="16"/>
  <c r="T94" i="17"/>
  <c r="U94" i="17"/>
  <c r="T72" i="1"/>
  <c r="R74" i="1"/>
  <c r="U19" i="2"/>
  <c r="T46" i="1"/>
  <c r="T96" i="1"/>
  <c r="T46" i="2"/>
  <c r="Q42" i="3"/>
  <c r="R55" i="3"/>
  <c r="T90" i="3"/>
  <c r="U90" i="6"/>
  <c r="T94" i="6"/>
  <c r="U30" i="7"/>
  <c r="T30" i="7"/>
  <c r="U40" i="9"/>
  <c r="T40" i="9"/>
  <c r="U71" i="9"/>
  <c r="T94" i="10"/>
  <c r="U94" i="10"/>
  <c r="S17" i="11"/>
  <c r="U53" i="11"/>
  <c r="T9" i="12"/>
  <c r="U9" i="12"/>
  <c r="P74" i="14"/>
  <c r="U51" i="15"/>
  <c r="T51" i="15"/>
  <c r="T30" i="16"/>
  <c r="T72" i="18"/>
  <c r="U72" i="18"/>
  <c r="T94" i="20"/>
  <c r="U94" i="20"/>
  <c r="T14" i="21"/>
  <c r="U14" i="21"/>
  <c r="T21" i="21"/>
  <c r="U45" i="22"/>
  <c r="T45" i="22"/>
  <c r="U53" i="23"/>
  <c r="U72" i="23"/>
  <c r="U11" i="24"/>
  <c r="U16" i="24"/>
  <c r="T16" i="24"/>
  <c r="T101" i="22"/>
  <c r="U101" i="22"/>
  <c r="U15" i="8"/>
  <c r="T15" i="8"/>
  <c r="U31" i="8"/>
  <c r="T31" i="8"/>
  <c r="E35" i="3"/>
  <c r="U63" i="3"/>
  <c r="T10" i="4"/>
  <c r="U71" i="6"/>
  <c r="T22" i="7"/>
  <c r="U22" i="7"/>
  <c r="E42" i="11"/>
  <c r="U45" i="11"/>
  <c r="U72" i="11"/>
  <c r="U13" i="14"/>
  <c r="T21" i="14"/>
  <c r="E68" i="15"/>
  <c r="T23" i="16"/>
  <c r="U23" i="16"/>
  <c r="T39" i="17"/>
  <c r="E68" i="17"/>
  <c r="U22" i="18"/>
  <c r="T22" i="18"/>
  <c r="P35" i="20"/>
  <c r="Q73" i="20"/>
  <c r="S73" i="20"/>
  <c r="U37" i="22"/>
  <c r="U72" i="22"/>
  <c r="S74" i="23"/>
  <c r="R87" i="23"/>
  <c r="U103" i="9"/>
  <c r="T103" i="9"/>
  <c r="U111" i="10"/>
  <c r="T111" i="10"/>
  <c r="O115" i="5"/>
  <c r="O114" i="5"/>
  <c r="U14" i="5"/>
  <c r="T14" i="5"/>
  <c r="P17" i="5"/>
  <c r="R17" i="7"/>
  <c r="E32" i="10"/>
  <c r="T32" i="10" s="1"/>
  <c r="Q35" i="10"/>
  <c r="U35" i="10" s="1"/>
  <c r="Q68" i="11"/>
  <c r="T34" i="12"/>
  <c r="E32" i="14"/>
  <c r="Q35" i="14"/>
  <c r="T37" i="16"/>
  <c r="R73" i="16"/>
  <c r="E17" i="21"/>
  <c r="C114" i="23"/>
  <c r="H114" i="16"/>
  <c r="U109" i="12"/>
  <c r="T99" i="7"/>
  <c r="F114" i="5"/>
  <c r="N115" i="5"/>
  <c r="O114" i="15"/>
  <c r="O115" i="15"/>
  <c r="N115" i="1"/>
  <c r="N114" i="1"/>
  <c r="N114" i="3"/>
  <c r="N115" i="3"/>
  <c r="E73" i="1"/>
  <c r="P17" i="4"/>
  <c r="E17" i="6"/>
  <c r="E35" i="6"/>
  <c r="U34" i="8"/>
  <c r="U38" i="8"/>
  <c r="Q68" i="8"/>
  <c r="S74" i="9"/>
  <c r="S17" i="15"/>
  <c r="T34" i="16"/>
  <c r="U34" i="16"/>
  <c r="T71" i="16"/>
  <c r="U48" i="17"/>
  <c r="T48" i="17"/>
  <c r="R75" i="20"/>
  <c r="U52" i="21"/>
  <c r="T52" i="21"/>
  <c r="O114" i="1"/>
  <c r="T104" i="12"/>
  <c r="U104" i="12"/>
  <c r="U105" i="9"/>
  <c r="T105" i="9"/>
  <c r="J114" i="8"/>
  <c r="I114" i="23"/>
  <c r="T101" i="11"/>
  <c r="O115" i="22"/>
  <c r="N115" i="23"/>
  <c r="N114" i="23"/>
  <c r="O115" i="18"/>
  <c r="O114" i="18"/>
  <c r="U41" i="21"/>
  <c r="T41" i="21"/>
  <c r="T59" i="24"/>
  <c r="U59" i="24"/>
  <c r="T91" i="24"/>
  <c r="U91" i="24"/>
  <c r="T100" i="24"/>
  <c r="U100" i="24"/>
  <c r="O114" i="17"/>
  <c r="M114" i="5"/>
  <c r="S114" i="5" s="1"/>
  <c r="T105" i="20"/>
  <c r="G114" i="18"/>
  <c r="K114" i="15"/>
  <c r="C114" i="14"/>
  <c r="G114" i="11"/>
  <c r="J114" i="4"/>
  <c r="T92" i="22"/>
  <c r="U92" i="22"/>
  <c r="R17" i="1"/>
  <c r="E17" i="2"/>
  <c r="U10" i="3"/>
  <c r="U63" i="6"/>
  <c r="T63" i="6"/>
  <c r="Q87" i="7"/>
  <c r="E35" i="8"/>
  <c r="U90" i="9"/>
  <c r="T90" i="9"/>
  <c r="U47" i="12"/>
  <c r="T47" i="12"/>
  <c r="U38" i="13"/>
  <c r="E42" i="13"/>
  <c r="E74" i="14"/>
  <c r="E35" i="16"/>
  <c r="U35" i="16" s="1"/>
  <c r="T44" i="18"/>
  <c r="U44" i="18"/>
  <c r="T21" i="19"/>
  <c r="U21" i="19"/>
  <c r="Q87" i="19"/>
  <c r="R87" i="22"/>
  <c r="E68" i="24"/>
  <c r="U108" i="1"/>
  <c r="H114" i="11"/>
  <c r="H114" i="3"/>
  <c r="C114" i="2"/>
  <c r="T66" i="15"/>
  <c r="U66" i="15"/>
  <c r="U96" i="16"/>
  <c r="T96" i="16"/>
  <c r="U10" i="19"/>
  <c r="T14" i="19"/>
  <c r="U14" i="19"/>
  <c r="U34" i="4"/>
  <c r="R74" i="4"/>
  <c r="Q74" i="7"/>
  <c r="Q87" i="8"/>
  <c r="T24" i="11"/>
  <c r="U24" i="11"/>
  <c r="R35" i="11"/>
  <c r="Q35" i="12"/>
  <c r="S35" i="12"/>
  <c r="U53" i="14"/>
  <c r="U22" i="20"/>
  <c r="T22" i="20"/>
  <c r="Q68" i="21"/>
  <c r="F114" i="21"/>
  <c r="O114" i="13"/>
  <c r="I114" i="3"/>
  <c r="E68" i="1"/>
  <c r="S73" i="1"/>
  <c r="S35" i="2"/>
  <c r="T53" i="3"/>
  <c r="S74" i="4"/>
  <c r="E69" i="8"/>
  <c r="U24" i="9"/>
  <c r="T24" i="9"/>
  <c r="E32" i="9"/>
  <c r="U67" i="9"/>
  <c r="T67" i="9"/>
  <c r="E32" i="11"/>
  <c r="E26" i="14"/>
  <c r="E42" i="15"/>
  <c r="E73" i="15"/>
  <c r="R74" i="16"/>
  <c r="U92" i="16"/>
  <c r="T92" i="16"/>
  <c r="U34" i="20"/>
  <c r="E42" i="20"/>
  <c r="P74" i="21"/>
  <c r="T12" i="23"/>
  <c r="U12" i="23"/>
  <c r="U109" i="21"/>
  <c r="J114" i="18"/>
  <c r="G114" i="14"/>
  <c r="U102" i="14"/>
  <c r="T106" i="6"/>
  <c r="U104" i="4"/>
  <c r="F114" i="2"/>
  <c r="Q73" i="11"/>
  <c r="Q74" i="14"/>
  <c r="U59" i="19"/>
  <c r="T59" i="19"/>
  <c r="T11" i="20"/>
  <c r="U30" i="20"/>
  <c r="T38" i="20"/>
  <c r="U49" i="20"/>
  <c r="T22" i="21"/>
  <c r="P26" i="21"/>
  <c r="U50" i="22"/>
  <c r="T54" i="22"/>
  <c r="T89" i="22"/>
  <c r="U89" i="22"/>
  <c r="T96" i="22"/>
  <c r="U39" i="24"/>
  <c r="T47" i="24"/>
  <c r="H114" i="1"/>
  <c r="D114" i="24"/>
  <c r="I114" i="21"/>
  <c r="U100" i="12"/>
  <c r="T100" i="12"/>
  <c r="U13" i="9"/>
  <c r="T13" i="9"/>
  <c r="T38" i="1"/>
  <c r="U64" i="1"/>
  <c r="T90" i="1"/>
  <c r="T94" i="1"/>
  <c r="T58" i="2"/>
  <c r="T91" i="2"/>
  <c r="U11" i="4"/>
  <c r="T96" i="4"/>
  <c r="T12" i="5"/>
  <c r="T19" i="5"/>
  <c r="T23" i="5"/>
  <c r="T34" i="5"/>
  <c r="U22" i="6"/>
  <c r="T22" i="6"/>
  <c r="T25" i="6"/>
  <c r="U51" i="6"/>
  <c r="T96" i="6"/>
  <c r="U23" i="8"/>
  <c r="T39" i="8"/>
  <c r="T20" i="9"/>
  <c r="T20" i="11"/>
  <c r="R55" i="11"/>
  <c r="T67" i="12"/>
  <c r="E68" i="13"/>
  <c r="T22" i="14"/>
  <c r="U41" i="14"/>
  <c r="T46" i="15"/>
  <c r="U46" i="15"/>
  <c r="E17" i="16"/>
  <c r="T66" i="16"/>
  <c r="T72" i="16"/>
  <c r="T88" i="16"/>
  <c r="Q74" i="17"/>
  <c r="T25" i="19"/>
  <c r="U72" i="20"/>
  <c r="P74" i="20"/>
  <c r="U19" i="22"/>
  <c r="T23" i="22"/>
  <c r="U31" i="23"/>
  <c r="U88" i="24"/>
  <c r="T88" i="24"/>
  <c r="F114" i="24"/>
  <c r="J114" i="21"/>
  <c r="U104" i="21"/>
  <c r="T104" i="21"/>
  <c r="U53" i="1"/>
  <c r="Q55" i="1"/>
  <c r="P68" i="1"/>
  <c r="T68" i="1" s="1"/>
  <c r="P42" i="7"/>
  <c r="U96" i="7"/>
  <c r="U58" i="8"/>
  <c r="T92" i="8"/>
  <c r="U9" i="9"/>
  <c r="T9" i="9"/>
  <c r="T10" i="10"/>
  <c r="T25" i="11"/>
  <c r="U25" i="11"/>
  <c r="U28" i="11"/>
  <c r="Q32" i="11"/>
  <c r="T19" i="14"/>
  <c r="U19" i="14"/>
  <c r="P26" i="14"/>
  <c r="U67" i="15"/>
  <c r="T67" i="15"/>
  <c r="P73" i="15"/>
  <c r="U89" i="15"/>
  <c r="R35" i="16"/>
  <c r="U58" i="16"/>
  <c r="T23" i="20"/>
  <c r="U23" i="20"/>
  <c r="T11" i="21"/>
  <c r="U88" i="21"/>
  <c r="T92" i="21"/>
  <c r="U96" i="21"/>
  <c r="T12" i="22"/>
  <c r="U112" i="22"/>
  <c r="K114" i="21"/>
  <c r="U98" i="11"/>
  <c r="E97" i="11"/>
  <c r="T99" i="5"/>
  <c r="U92" i="24"/>
  <c r="T92" i="24"/>
  <c r="T30" i="1"/>
  <c r="P32" i="2"/>
  <c r="Q87" i="2"/>
  <c r="U11" i="3"/>
  <c r="T11" i="3"/>
  <c r="Q26" i="4"/>
  <c r="P73" i="6"/>
  <c r="T16" i="5"/>
  <c r="T49" i="5"/>
  <c r="U72" i="5"/>
  <c r="T29" i="6"/>
  <c r="E74" i="1"/>
  <c r="R87" i="3"/>
  <c r="Q17" i="6"/>
  <c r="S42" i="7"/>
  <c r="Q74" i="8"/>
  <c r="E68" i="9"/>
  <c r="U46" i="10"/>
  <c r="E68" i="12"/>
  <c r="T93" i="12"/>
  <c r="P35" i="13"/>
  <c r="E74" i="13"/>
  <c r="U11" i="14"/>
  <c r="E35" i="15"/>
  <c r="Q73" i="15"/>
  <c r="S73" i="15"/>
  <c r="U20" i="16"/>
  <c r="U57" i="17"/>
  <c r="E26" i="19"/>
  <c r="U67" i="19"/>
  <c r="U96" i="19"/>
  <c r="T34" i="20"/>
  <c r="R74" i="20"/>
  <c r="U93" i="21"/>
  <c r="T93" i="21"/>
  <c r="S69" i="22"/>
  <c r="E68" i="23"/>
  <c r="U102" i="24"/>
  <c r="T110" i="17"/>
  <c r="K114" i="10"/>
  <c r="U103" i="10"/>
  <c r="P74" i="19"/>
  <c r="R73" i="20"/>
  <c r="T53" i="21"/>
  <c r="U71" i="21"/>
  <c r="E74" i="21"/>
  <c r="E17" i="23"/>
  <c r="G114" i="22"/>
  <c r="I114" i="20"/>
  <c r="H114" i="17"/>
  <c r="K114" i="13"/>
  <c r="L114" i="11"/>
  <c r="R114" i="11" s="1"/>
  <c r="I114" i="4"/>
  <c r="H114" i="24"/>
  <c r="D114" i="19"/>
  <c r="D114" i="10"/>
  <c r="G114" i="8"/>
  <c r="R73" i="10"/>
  <c r="U40" i="11"/>
  <c r="T31" i="12"/>
  <c r="E35" i="12"/>
  <c r="R35" i="13"/>
  <c r="R17" i="14"/>
  <c r="R35" i="15"/>
  <c r="T54" i="16"/>
  <c r="U10" i="17"/>
  <c r="T34" i="18"/>
  <c r="U10" i="21"/>
  <c r="Q17" i="21"/>
  <c r="S74" i="22"/>
  <c r="U71" i="23"/>
  <c r="E82" i="21"/>
  <c r="G114" i="21"/>
  <c r="I114" i="19"/>
  <c r="C114" i="16"/>
  <c r="K114" i="8"/>
  <c r="C114" i="5"/>
  <c r="J114" i="14"/>
  <c r="C114" i="11"/>
  <c r="M114" i="10"/>
  <c r="S114" i="10" s="1"/>
  <c r="B114" i="9"/>
  <c r="G114" i="7"/>
  <c r="D114" i="2"/>
  <c r="S32" i="6"/>
  <c r="R55" i="8"/>
  <c r="S73" i="11"/>
  <c r="E26" i="13"/>
  <c r="R74" i="13"/>
  <c r="T53" i="14"/>
  <c r="T72" i="14"/>
  <c r="E26" i="15"/>
  <c r="Q35" i="16"/>
  <c r="S74" i="16"/>
  <c r="R87" i="16"/>
  <c r="E17" i="18"/>
  <c r="E32" i="19"/>
  <c r="P35" i="19"/>
  <c r="E17" i="20"/>
  <c r="E26" i="21"/>
  <c r="T37" i="21"/>
  <c r="Q73" i="21"/>
  <c r="E61" i="24"/>
  <c r="P87" i="24"/>
  <c r="P115" i="24" s="1"/>
  <c r="G114" i="23"/>
  <c r="M114" i="21"/>
  <c r="S114" i="21" s="1"/>
  <c r="H114" i="18"/>
  <c r="J114" i="16"/>
  <c r="D114" i="9"/>
  <c r="E82" i="11"/>
  <c r="H114" i="23"/>
  <c r="B114" i="20"/>
  <c r="I114" i="18"/>
  <c r="K114" i="16"/>
  <c r="D114" i="13"/>
  <c r="F114" i="11"/>
  <c r="B114" i="4"/>
  <c r="T98" i="3"/>
  <c r="H114" i="2"/>
  <c r="E74" i="4"/>
  <c r="R17" i="5"/>
  <c r="S17" i="8"/>
  <c r="U53" i="8"/>
  <c r="E55" i="9"/>
  <c r="R17" i="10"/>
  <c r="T34" i="11"/>
  <c r="P68" i="11"/>
  <c r="R74" i="14"/>
  <c r="R17" i="16"/>
  <c r="E73" i="16"/>
  <c r="T10" i="20"/>
  <c r="R17" i="20"/>
  <c r="T45" i="21"/>
  <c r="P17" i="22"/>
  <c r="T17" i="22" s="1"/>
  <c r="S35" i="22"/>
  <c r="Q73" i="22"/>
  <c r="E73" i="23"/>
  <c r="I114" i="1"/>
  <c r="K114" i="23"/>
  <c r="C114" i="22"/>
  <c r="L114" i="18"/>
  <c r="R114" i="18" s="1"/>
  <c r="D114" i="17"/>
  <c r="D114" i="15"/>
  <c r="H114" i="13"/>
  <c r="I114" i="11"/>
  <c r="I114" i="9"/>
  <c r="B114" i="6"/>
  <c r="K114" i="2"/>
  <c r="R74" i="3"/>
  <c r="P87" i="3"/>
  <c r="U59" i="6"/>
  <c r="U11" i="7"/>
  <c r="T14" i="8"/>
  <c r="R17" i="9"/>
  <c r="S17" i="10"/>
  <c r="T29" i="10"/>
  <c r="U72" i="10"/>
  <c r="R74" i="10"/>
  <c r="T11" i="11"/>
  <c r="T41" i="11"/>
  <c r="P17" i="12"/>
  <c r="U51" i="12"/>
  <c r="S69" i="12"/>
  <c r="T30" i="13"/>
  <c r="U34" i="13"/>
  <c r="T37" i="13"/>
  <c r="U45" i="13"/>
  <c r="T92" i="13"/>
  <c r="U96" i="13"/>
  <c r="U72" i="14"/>
  <c r="T88" i="14"/>
  <c r="T92" i="14"/>
  <c r="T38" i="15"/>
  <c r="T41" i="15"/>
  <c r="T64" i="15"/>
  <c r="E74" i="15"/>
  <c r="S55" i="16"/>
  <c r="T19" i="17"/>
  <c r="T52" i="17"/>
  <c r="U40" i="19"/>
  <c r="U46" i="19"/>
  <c r="R35" i="20"/>
  <c r="T92" i="20"/>
  <c r="Q17" i="22"/>
  <c r="U67" i="22"/>
  <c r="T16" i="23"/>
  <c r="U23" i="23"/>
  <c r="E35" i="23"/>
  <c r="T35" i="23" s="1"/>
  <c r="T92" i="23"/>
  <c r="T72" i="24"/>
  <c r="E82" i="19"/>
  <c r="D114" i="22"/>
  <c r="F114" i="17"/>
  <c r="I114" i="13"/>
  <c r="C114" i="6"/>
  <c r="L114" i="2"/>
  <c r="R114" i="2" s="1"/>
  <c r="U67" i="2"/>
  <c r="Q74" i="3"/>
  <c r="E61" i="4"/>
  <c r="U61" i="4" s="1"/>
  <c r="R55" i="5"/>
  <c r="R73" i="5"/>
  <c r="P68" i="8"/>
  <c r="T10" i="9"/>
  <c r="S17" i="9"/>
  <c r="S74" i="10"/>
  <c r="E74" i="11"/>
  <c r="E35" i="14"/>
  <c r="E61" i="15"/>
  <c r="E74" i="17"/>
  <c r="R74" i="18"/>
  <c r="E82" i="8"/>
  <c r="K114" i="1"/>
  <c r="K114" i="11"/>
  <c r="K114" i="9"/>
  <c r="D114" i="6"/>
  <c r="H114" i="4"/>
  <c r="T58" i="24"/>
  <c r="T48" i="24"/>
  <c r="Q42" i="24"/>
  <c r="S42" i="24"/>
  <c r="E42" i="24"/>
  <c r="E32" i="24"/>
  <c r="S69" i="24"/>
  <c r="Q26" i="24"/>
  <c r="E75" i="24"/>
  <c r="E55" i="24"/>
  <c r="S75" i="24"/>
  <c r="P61" i="24"/>
  <c r="R61" i="24"/>
  <c r="E69" i="24"/>
  <c r="T60" i="24"/>
  <c r="R69" i="24"/>
  <c r="S69" i="23"/>
  <c r="S75" i="23"/>
  <c r="P61" i="23"/>
  <c r="T58" i="23"/>
  <c r="E75" i="23"/>
  <c r="U48" i="23"/>
  <c r="Q42" i="23"/>
  <c r="T28" i="23"/>
  <c r="P32" i="23"/>
  <c r="R32" i="23"/>
  <c r="R75" i="23"/>
  <c r="S55" i="23"/>
  <c r="R61" i="23"/>
  <c r="Q61" i="23"/>
  <c r="S61" i="23"/>
  <c r="E69" i="23"/>
  <c r="T60" i="23"/>
  <c r="E61" i="23"/>
  <c r="R69" i="23"/>
  <c r="T104" i="23"/>
  <c r="T102" i="23"/>
  <c r="E82" i="23"/>
  <c r="T64" i="22"/>
  <c r="R68" i="22"/>
  <c r="Q68" i="22"/>
  <c r="S68" i="22"/>
  <c r="E68" i="22"/>
  <c r="E61" i="22"/>
  <c r="U47" i="22"/>
  <c r="R69" i="22"/>
  <c r="U44" i="22"/>
  <c r="P42" i="22"/>
  <c r="E42" i="22"/>
  <c r="P32" i="22"/>
  <c r="E32" i="22"/>
  <c r="T25" i="22"/>
  <c r="Q26" i="22"/>
  <c r="E75" i="22"/>
  <c r="R75" i="22"/>
  <c r="E55" i="22"/>
  <c r="Q75" i="22"/>
  <c r="R55" i="22"/>
  <c r="S55" i="22"/>
  <c r="S75" i="22"/>
  <c r="E69" i="22"/>
  <c r="T59" i="22"/>
  <c r="E68" i="21"/>
  <c r="T50" i="21"/>
  <c r="E42" i="21"/>
  <c r="P42" i="21"/>
  <c r="S42" i="21"/>
  <c r="P32" i="21"/>
  <c r="R32" i="21"/>
  <c r="Q26" i="21"/>
  <c r="S26" i="21"/>
  <c r="U25" i="21"/>
  <c r="T24" i="21"/>
  <c r="R26" i="21"/>
  <c r="P55" i="21"/>
  <c r="S55" i="21"/>
  <c r="E55" i="21"/>
  <c r="P69" i="21"/>
  <c r="T69" i="21" s="1"/>
  <c r="Q75" i="21"/>
  <c r="U75" i="21" s="1"/>
  <c r="Q69" i="21"/>
  <c r="U69" i="21" s="1"/>
  <c r="R75" i="21"/>
  <c r="S75" i="21"/>
  <c r="Q61" i="21"/>
  <c r="S69" i="21"/>
  <c r="E69" i="21"/>
  <c r="E75" i="21"/>
  <c r="T110" i="21"/>
  <c r="T58" i="20"/>
  <c r="U57" i="20"/>
  <c r="U51" i="20"/>
  <c r="T50" i="20"/>
  <c r="T39" i="20"/>
  <c r="P42" i="20"/>
  <c r="P32" i="20"/>
  <c r="R32" i="20"/>
  <c r="T29" i="20"/>
  <c r="E26" i="20"/>
  <c r="Q26" i="20"/>
  <c r="E75" i="20"/>
  <c r="P61" i="20"/>
  <c r="R61" i="20"/>
  <c r="P69" i="20"/>
  <c r="Q61" i="20"/>
  <c r="S61" i="20"/>
  <c r="R69" i="20"/>
  <c r="Q75" i="20"/>
  <c r="U103" i="20"/>
  <c r="U101" i="20"/>
  <c r="T111" i="20"/>
  <c r="T65" i="19"/>
  <c r="T64" i="19"/>
  <c r="U57" i="19"/>
  <c r="T52" i="19"/>
  <c r="P42" i="19"/>
  <c r="R42" i="19"/>
  <c r="U29" i="19"/>
  <c r="T28" i="19"/>
  <c r="R26" i="19"/>
  <c r="E75" i="19"/>
  <c r="E69" i="19"/>
  <c r="P55" i="19"/>
  <c r="Q55" i="19"/>
  <c r="E61" i="19"/>
  <c r="R75" i="19"/>
  <c r="P69" i="19"/>
  <c r="T69" i="19" s="1"/>
  <c r="Q69" i="19"/>
  <c r="R69" i="19"/>
  <c r="U60" i="19"/>
  <c r="U100" i="19"/>
  <c r="T102" i="19"/>
  <c r="U98" i="19"/>
  <c r="U101" i="19"/>
  <c r="U103" i="19"/>
  <c r="T63" i="18"/>
  <c r="E68" i="18"/>
  <c r="U58" i="18"/>
  <c r="P55" i="18"/>
  <c r="Q55" i="18"/>
  <c r="U55" i="18" s="1"/>
  <c r="S75" i="18"/>
  <c r="U39" i="18"/>
  <c r="E26" i="18"/>
  <c r="U26" i="18" s="1"/>
  <c r="R75" i="18"/>
  <c r="R55" i="18"/>
  <c r="E75" i="18"/>
  <c r="E69" i="18"/>
  <c r="T60" i="18"/>
  <c r="R69" i="18"/>
  <c r="U108" i="18"/>
  <c r="T64" i="17"/>
  <c r="Q68" i="17"/>
  <c r="U50" i="17"/>
  <c r="E55" i="17"/>
  <c r="S55" i="17"/>
  <c r="P42" i="17"/>
  <c r="R42" i="17"/>
  <c r="U28" i="17"/>
  <c r="P26" i="17"/>
  <c r="R26" i="17"/>
  <c r="U25" i="17"/>
  <c r="S75" i="17"/>
  <c r="E69" i="17"/>
  <c r="P55" i="17"/>
  <c r="R69" i="17"/>
  <c r="T59" i="17"/>
  <c r="T102" i="17"/>
  <c r="T100" i="17"/>
  <c r="U105" i="17"/>
  <c r="L114" i="17"/>
  <c r="R114" i="17" s="1"/>
  <c r="U103" i="17"/>
  <c r="P68" i="16"/>
  <c r="Q68" i="16"/>
  <c r="S75" i="16"/>
  <c r="R55" i="16"/>
  <c r="Q42" i="16"/>
  <c r="R32" i="16"/>
  <c r="Q32" i="16"/>
  <c r="S32" i="16"/>
  <c r="E32" i="16"/>
  <c r="T29" i="16"/>
  <c r="T25" i="16"/>
  <c r="E69" i="16"/>
  <c r="R69" i="16"/>
  <c r="T49" i="16"/>
  <c r="P61" i="16"/>
  <c r="R61" i="16"/>
  <c r="E75" i="16"/>
  <c r="T60" i="16"/>
  <c r="S69" i="16"/>
  <c r="E61" i="16"/>
  <c r="R75" i="16"/>
  <c r="U110" i="16"/>
  <c r="U108" i="16"/>
  <c r="T65" i="15"/>
  <c r="P68" i="15"/>
  <c r="T58" i="15"/>
  <c r="U57" i="15"/>
  <c r="T47" i="15"/>
  <c r="Q55" i="15"/>
  <c r="R55" i="15"/>
  <c r="Q32" i="15"/>
  <c r="E32" i="15"/>
  <c r="T32" i="15" s="1"/>
  <c r="P26" i="15"/>
  <c r="Q26" i="15"/>
  <c r="T24" i="15"/>
  <c r="P75" i="15"/>
  <c r="S55" i="15"/>
  <c r="Q69" i="15"/>
  <c r="U49" i="15"/>
  <c r="Q75" i="15"/>
  <c r="U75" i="15" s="1"/>
  <c r="P69" i="15"/>
  <c r="R69" i="15"/>
  <c r="S75" i="15"/>
  <c r="U60" i="15"/>
  <c r="S69" i="15"/>
  <c r="R75" i="15"/>
  <c r="E75" i="15"/>
  <c r="T102" i="15"/>
  <c r="T104" i="15"/>
  <c r="T106" i="15"/>
  <c r="T98" i="15"/>
  <c r="L114" i="15"/>
  <c r="R114" i="15" s="1"/>
  <c r="E82" i="15"/>
  <c r="P68" i="14"/>
  <c r="R68" i="14"/>
  <c r="R69" i="14"/>
  <c r="Q75" i="14"/>
  <c r="T65" i="14"/>
  <c r="Q61" i="14"/>
  <c r="U58" i="14"/>
  <c r="U52" i="14"/>
  <c r="U47" i="14"/>
  <c r="E55" i="14"/>
  <c r="U44" i="14"/>
  <c r="R42" i="14"/>
  <c r="S42" i="14"/>
  <c r="T39" i="14"/>
  <c r="Q32" i="14"/>
  <c r="E69" i="14"/>
  <c r="E75" i="14"/>
  <c r="U24" i="14"/>
  <c r="P55" i="14"/>
  <c r="Q55" i="14"/>
  <c r="R55" i="14"/>
  <c r="E61" i="14"/>
  <c r="P61" i="14"/>
  <c r="R61" i="14"/>
  <c r="P69" i="14"/>
  <c r="Q69" i="14"/>
  <c r="P75" i="14"/>
  <c r="S75" i="14"/>
  <c r="U110" i="14"/>
  <c r="T112" i="14"/>
  <c r="U111" i="14"/>
  <c r="Q68" i="13"/>
  <c r="U65" i="13"/>
  <c r="T58" i="13"/>
  <c r="U52" i="13"/>
  <c r="T51" i="13"/>
  <c r="E55" i="13"/>
  <c r="R69" i="13"/>
  <c r="R55" i="13"/>
  <c r="E75" i="13"/>
  <c r="T48" i="13"/>
  <c r="S55" i="13"/>
  <c r="U28" i="13"/>
  <c r="Q26" i="13"/>
  <c r="S26" i="13"/>
  <c r="T49" i="13"/>
  <c r="Q55" i="13"/>
  <c r="Q69" i="13"/>
  <c r="U69" i="13" s="1"/>
  <c r="P75" i="13"/>
  <c r="T75" i="13" s="1"/>
  <c r="T59" i="13"/>
  <c r="E61" i="13"/>
  <c r="S69" i="13"/>
  <c r="R75" i="13"/>
  <c r="E69" i="13"/>
  <c r="S75" i="13"/>
  <c r="U100" i="13"/>
  <c r="U102" i="13"/>
  <c r="T104" i="13"/>
  <c r="T106" i="13"/>
  <c r="T99" i="13"/>
  <c r="T101" i="13"/>
  <c r="T103" i="13"/>
  <c r="E69" i="12"/>
  <c r="E42" i="12"/>
  <c r="S75" i="12"/>
  <c r="T29" i="12"/>
  <c r="T28" i="12"/>
  <c r="P32" i="12"/>
  <c r="R32" i="12"/>
  <c r="P69" i="12"/>
  <c r="T69" i="12" s="1"/>
  <c r="S61" i="12"/>
  <c r="T60" i="12"/>
  <c r="R69" i="12"/>
  <c r="E75" i="12"/>
  <c r="E61" i="12"/>
  <c r="U61" i="12" s="1"/>
  <c r="P61" i="12"/>
  <c r="R61" i="12"/>
  <c r="R75" i="12"/>
  <c r="T110" i="12"/>
  <c r="T112" i="12"/>
  <c r="R68" i="11"/>
  <c r="T51" i="11"/>
  <c r="T52" i="11"/>
  <c r="T48" i="11"/>
  <c r="U44" i="11"/>
  <c r="Q55" i="11"/>
  <c r="P42" i="11"/>
  <c r="R42" i="11"/>
  <c r="S32" i="11"/>
  <c r="E26" i="11"/>
  <c r="P26" i="11"/>
  <c r="R26" i="11"/>
  <c r="Q26" i="11"/>
  <c r="S26" i="11"/>
  <c r="S55" i="11"/>
  <c r="S69" i="11"/>
  <c r="E55" i="11"/>
  <c r="R69" i="11"/>
  <c r="S75" i="11"/>
  <c r="U60" i="11"/>
  <c r="P75" i="11"/>
  <c r="T75" i="11" s="1"/>
  <c r="R75" i="11"/>
  <c r="Q75" i="11"/>
  <c r="U75" i="11" s="1"/>
  <c r="P69" i="11"/>
  <c r="Q69" i="11"/>
  <c r="U69" i="11" s="1"/>
  <c r="E75" i="11"/>
  <c r="R97" i="11"/>
  <c r="T106" i="11"/>
  <c r="T109" i="11"/>
  <c r="T111" i="11"/>
  <c r="R68" i="10"/>
  <c r="Q68" i="10"/>
  <c r="S68" i="10"/>
  <c r="E68" i="10"/>
  <c r="T57" i="10"/>
  <c r="E61" i="10"/>
  <c r="U61" i="10" s="1"/>
  <c r="E69" i="10"/>
  <c r="E55" i="10"/>
  <c r="R69" i="10"/>
  <c r="S75" i="10"/>
  <c r="Q26" i="10"/>
  <c r="R55" i="10"/>
  <c r="S55" i="10"/>
  <c r="T49" i="10"/>
  <c r="E75" i="10"/>
  <c r="R75" i="10"/>
  <c r="Q61" i="10"/>
  <c r="S61" i="10"/>
  <c r="P69" i="10"/>
  <c r="Q75" i="10"/>
  <c r="U75" i="10" s="1"/>
  <c r="S97" i="10"/>
  <c r="T64" i="9"/>
  <c r="T58" i="9"/>
  <c r="T47" i="9"/>
  <c r="R55" i="9"/>
  <c r="T44" i="9"/>
  <c r="E69" i="9"/>
  <c r="R75" i="9"/>
  <c r="P26" i="9"/>
  <c r="R26" i="9"/>
  <c r="Q55" i="9"/>
  <c r="U55" i="9" s="1"/>
  <c r="U60" i="9"/>
  <c r="E61" i="9"/>
  <c r="R69" i="9"/>
  <c r="Q75" i="9"/>
  <c r="U75" i="9" s="1"/>
  <c r="Q61" i="9"/>
  <c r="S69" i="9"/>
  <c r="S75" i="9"/>
  <c r="E75" i="9"/>
  <c r="T99" i="9"/>
  <c r="S97" i="9"/>
  <c r="E82" i="9"/>
  <c r="R68" i="8"/>
  <c r="S68" i="8"/>
  <c r="S69" i="8"/>
  <c r="T29" i="8"/>
  <c r="E32" i="8"/>
  <c r="R75" i="8"/>
  <c r="T24" i="8"/>
  <c r="R26" i="8"/>
  <c r="S75" i="8"/>
  <c r="S55" i="8"/>
  <c r="R69" i="8"/>
  <c r="E75" i="8"/>
  <c r="T60" i="8"/>
  <c r="U102" i="8"/>
  <c r="U100" i="8"/>
  <c r="T112" i="8"/>
  <c r="T110" i="8"/>
  <c r="T63" i="7"/>
  <c r="T51" i="7"/>
  <c r="E55" i="7"/>
  <c r="T48" i="7"/>
  <c r="T47" i="7"/>
  <c r="R42" i="7"/>
  <c r="T28" i="7"/>
  <c r="R75" i="7"/>
  <c r="S69" i="7"/>
  <c r="E75" i="7"/>
  <c r="P26" i="7"/>
  <c r="R26" i="7"/>
  <c r="T25" i="7"/>
  <c r="Q26" i="7"/>
  <c r="S26" i="7"/>
  <c r="R55" i="7"/>
  <c r="Q55" i="7"/>
  <c r="U55" i="7" s="1"/>
  <c r="E69" i="7"/>
  <c r="R69" i="7"/>
  <c r="P75" i="7"/>
  <c r="T75" i="7" s="1"/>
  <c r="Q69" i="7"/>
  <c r="U69" i="7" s="1"/>
  <c r="Q61" i="7"/>
  <c r="U110" i="7"/>
  <c r="E82" i="7"/>
  <c r="P68" i="6"/>
  <c r="R68" i="6"/>
  <c r="E68" i="6"/>
  <c r="T65" i="6"/>
  <c r="T58" i="6"/>
  <c r="T57" i="6"/>
  <c r="P55" i="6"/>
  <c r="U48" i="6"/>
  <c r="E55" i="6"/>
  <c r="S75" i="6"/>
  <c r="T28" i="6"/>
  <c r="P32" i="6"/>
  <c r="R32" i="6"/>
  <c r="E32" i="6"/>
  <c r="E26" i="6"/>
  <c r="T26" i="6" s="1"/>
  <c r="R55" i="6"/>
  <c r="S69" i="6"/>
  <c r="P61" i="6"/>
  <c r="R61" i="6"/>
  <c r="R75" i="6"/>
  <c r="T60" i="6"/>
  <c r="R69" i="6"/>
  <c r="E61" i="6"/>
  <c r="U61" i="6" s="1"/>
  <c r="T98" i="6"/>
  <c r="T110" i="6"/>
  <c r="T112" i="6"/>
  <c r="Q68" i="5"/>
  <c r="U57" i="5"/>
  <c r="U50" i="5"/>
  <c r="E42" i="5"/>
  <c r="P32" i="5"/>
  <c r="R32" i="5"/>
  <c r="Q26" i="5"/>
  <c r="T25" i="5"/>
  <c r="T24" i="5"/>
  <c r="E26" i="5"/>
  <c r="U26" i="5" s="1"/>
  <c r="E75" i="5"/>
  <c r="P69" i="5"/>
  <c r="T69" i="5" s="1"/>
  <c r="R69" i="5"/>
  <c r="Q61" i="5"/>
  <c r="E69" i="5"/>
  <c r="P75" i="5"/>
  <c r="T75" i="5" s="1"/>
  <c r="R75" i="5"/>
  <c r="E61" i="5"/>
  <c r="U61" i="5" s="1"/>
  <c r="T107" i="5"/>
  <c r="T103" i="5"/>
  <c r="T101" i="5"/>
  <c r="T111" i="5"/>
  <c r="T109" i="5"/>
  <c r="P68" i="4"/>
  <c r="R68" i="4"/>
  <c r="Q68" i="4"/>
  <c r="S68" i="4"/>
  <c r="T51" i="4"/>
  <c r="T39" i="4"/>
  <c r="P42" i="4"/>
  <c r="R42" i="4"/>
  <c r="Q32" i="4"/>
  <c r="P26" i="4"/>
  <c r="R26" i="4"/>
  <c r="S26" i="4"/>
  <c r="Q55" i="4"/>
  <c r="U55" i="4" s="1"/>
  <c r="R55" i="4"/>
  <c r="R75" i="4"/>
  <c r="E55" i="4"/>
  <c r="S55" i="4"/>
  <c r="Q69" i="4"/>
  <c r="U69" i="4" s="1"/>
  <c r="Q75" i="4"/>
  <c r="R69" i="4"/>
  <c r="S75" i="4"/>
  <c r="E69" i="4"/>
  <c r="E75" i="4"/>
  <c r="P69" i="4"/>
  <c r="T69" i="4" s="1"/>
  <c r="S69" i="4"/>
  <c r="P75" i="4"/>
  <c r="T75" i="4" s="1"/>
  <c r="U112" i="4"/>
  <c r="T98" i="4"/>
  <c r="T100" i="4"/>
  <c r="E61" i="3"/>
  <c r="U61" i="3" s="1"/>
  <c r="T58" i="3"/>
  <c r="T51" i="3"/>
  <c r="U50" i="3"/>
  <c r="T48" i="3"/>
  <c r="T47" i="3"/>
  <c r="T39" i="3"/>
  <c r="S42" i="3"/>
  <c r="P42" i="3"/>
  <c r="R42" i="3"/>
  <c r="P26" i="3"/>
  <c r="R26" i="3"/>
  <c r="Q26" i="3"/>
  <c r="S26" i="3"/>
  <c r="Q55" i="3"/>
  <c r="U55" i="3" s="1"/>
  <c r="E69" i="3"/>
  <c r="T49" i="3"/>
  <c r="P55" i="3"/>
  <c r="T55" i="3" s="1"/>
  <c r="P75" i="3"/>
  <c r="T75" i="3" s="1"/>
  <c r="T59" i="3"/>
  <c r="Q75" i="3"/>
  <c r="U75" i="3" s="1"/>
  <c r="R75" i="3"/>
  <c r="P61" i="3"/>
  <c r="R61" i="3"/>
  <c r="R69" i="3"/>
  <c r="P69" i="3"/>
  <c r="T69" i="3" s="1"/>
  <c r="Q61" i="3"/>
  <c r="S61" i="3"/>
  <c r="Q69" i="3"/>
  <c r="U69" i="3" s="1"/>
  <c r="S69" i="3"/>
  <c r="E75" i="3"/>
  <c r="E68" i="2"/>
  <c r="T47" i="2"/>
  <c r="E55" i="2"/>
  <c r="Q42" i="2"/>
  <c r="S32" i="2"/>
  <c r="R32" i="2"/>
  <c r="E32" i="2"/>
  <c r="U29" i="2"/>
  <c r="E75" i="2"/>
  <c r="T28" i="2"/>
  <c r="S75" i="2"/>
  <c r="R75" i="2"/>
  <c r="E69" i="2"/>
  <c r="P61" i="2"/>
  <c r="R61" i="2"/>
  <c r="R69" i="2"/>
  <c r="Q61" i="2"/>
  <c r="S61" i="2"/>
  <c r="S69" i="2"/>
  <c r="U111" i="2"/>
  <c r="R97" i="2"/>
  <c r="E82" i="2"/>
  <c r="Q68" i="1"/>
  <c r="R68" i="1"/>
  <c r="T65" i="1"/>
  <c r="T58" i="1"/>
  <c r="S75" i="1"/>
  <c r="U52" i="1"/>
  <c r="E55" i="1"/>
  <c r="P55" i="1"/>
  <c r="T55" i="1" s="1"/>
  <c r="S32" i="1"/>
  <c r="T29" i="1"/>
  <c r="P32" i="1"/>
  <c r="T32" i="1" s="1"/>
  <c r="E75" i="1"/>
  <c r="T24" i="1"/>
  <c r="E26" i="1"/>
  <c r="E69" i="1"/>
  <c r="R55" i="1"/>
  <c r="E61" i="1"/>
  <c r="U61" i="1" s="1"/>
  <c r="P69" i="1"/>
  <c r="T69" i="1" s="1"/>
  <c r="R69" i="1"/>
  <c r="S69" i="1"/>
  <c r="R75" i="1"/>
  <c r="U106" i="1"/>
  <c r="U32" i="1"/>
  <c r="U61" i="2"/>
  <c r="T61" i="2"/>
  <c r="T61" i="3"/>
  <c r="U35" i="1"/>
  <c r="T61" i="1"/>
  <c r="T61" i="5"/>
  <c r="U26" i="6"/>
  <c r="T32" i="2"/>
  <c r="U26" i="4"/>
  <c r="T26" i="4"/>
  <c r="U32" i="5"/>
  <c r="T32" i="5"/>
  <c r="U26" i="1"/>
  <c r="T26" i="1"/>
  <c r="T61" i="6"/>
  <c r="T35" i="2"/>
  <c r="U35" i="5"/>
  <c r="T35" i="5"/>
  <c r="P26" i="1"/>
  <c r="U17" i="1"/>
  <c r="T17" i="1"/>
  <c r="U74" i="1"/>
  <c r="U73" i="1"/>
  <c r="T74" i="1"/>
  <c r="T73" i="1"/>
  <c r="T9" i="1"/>
  <c r="U10" i="1"/>
  <c r="T20" i="1"/>
  <c r="U21" i="1"/>
  <c r="T31" i="1"/>
  <c r="T34" i="1"/>
  <c r="T37" i="1"/>
  <c r="U38" i="1"/>
  <c r="T48" i="1"/>
  <c r="U49" i="1"/>
  <c r="T59" i="1"/>
  <c r="U60" i="1"/>
  <c r="U68" i="1"/>
  <c r="Q87" i="1"/>
  <c r="T91" i="1"/>
  <c r="U92" i="1"/>
  <c r="T11" i="2"/>
  <c r="U12" i="2"/>
  <c r="T22" i="2"/>
  <c r="U23" i="2"/>
  <c r="T39" i="2"/>
  <c r="U40" i="2"/>
  <c r="U55" i="2"/>
  <c r="T55" i="2"/>
  <c r="T50" i="2"/>
  <c r="U51" i="2"/>
  <c r="U87" i="2"/>
  <c r="E87" i="2"/>
  <c r="E115" i="2" s="1"/>
  <c r="U115" i="2" s="1"/>
  <c r="T87" i="2"/>
  <c r="T93" i="2"/>
  <c r="U94" i="2"/>
  <c r="T13" i="3"/>
  <c r="U14" i="3"/>
  <c r="T24" i="3"/>
  <c r="U25" i="3"/>
  <c r="U28" i="3"/>
  <c r="T32" i="3"/>
  <c r="U32" i="3"/>
  <c r="U35" i="3"/>
  <c r="T35" i="3"/>
  <c r="T41" i="3"/>
  <c r="T44" i="3"/>
  <c r="T52" i="3"/>
  <c r="U53" i="3"/>
  <c r="T64" i="3"/>
  <c r="U65" i="3"/>
  <c r="T95" i="3"/>
  <c r="U96" i="3"/>
  <c r="T15" i="4"/>
  <c r="U16" i="4"/>
  <c r="U19" i="4"/>
  <c r="T29" i="4"/>
  <c r="U30" i="4"/>
  <c r="T46" i="4"/>
  <c r="U47" i="4"/>
  <c r="T54" i="4"/>
  <c r="T57" i="4"/>
  <c r="U58" i="4"/>
  <c r="T66" i="4"/>
  <c r="U67" i="4"/>
  <c r="T71" i="4"/>
  <c r="U72" i="4"/>
  <c r="S87" i="4"/>
  <c r="T89" i="4"/>
  <c r="U90" i="4"/>
  <c r="T9" i="5"/>
  <c r="U10" i="5"/>
  <c r="T20" i="5"/>
  <c r="U21" i="5"/>
  <c r="Q32" i="5"/>
  <c r="Q35" i="5"/>
  <c r="U38" i="5"/>
  <c r="P55" i="5"/>
  <c r="T55" i="5" s="1"/>
  <c r="P61" i="5"/>
  <c r="P68" i="5"/>
  <c r="Q69" i="5"/>
  <c r="U69" i="5" s="1"/>
  <c r="U11" i="6"/>
  <c r="U13" i="6"/>
  <c r="T13" i="6"/>
  <c r="E42" i="6"/>
  <c r="Q61" i="6"/>
  <c r="U64" i="6"/>
  <c r="T64" i="6"/>
  <c r="Q75" i="6"/>
  <c r="U75" i="6" s="1"/>
  <c r="U32" i="8"/>
  <c r="T32" i="8"/>
  <c r="U9" i="1"/>
  <c r="R87" i="1"/>
  <c r="U26" i="2"/>
  <c r="T26" i="2"/>
  <c r="P87" i="2"/>
  <c r="U74" i="3"/>
  <c r="T74" i="3"/>
  <c r="U73" i="3"/>
  <c r="T73" i="3"/>
  <c r="U75" i="4"/>
  <c r="U17" i="4"/>
  <c r="T17" i="4"/>
  <c r="U42" i="4"/>
  <c r="T42" i="4"/>
  <c r="T61" i="4"/>
  <c r="P42" i="5"/>
  <c r="T42" i="5" s="1"/>
  <c r="Q55" i="5"/>
  <c r="U55" i="5" s="1"/>
  <c r="Q75" i="5"/>
  <c r="U75" i="5" s="1"/>
  <c r="U24" i="6"/>
  <c r="T24" i="6"/>
  <c r="P26" i="6"/>
  <c r="U42" i="6"/>
  <c r="T37" i="6"/>
  <c r="U52" i="6"/>
  <c r="T52" i="6"/>
  <c r="P74" i="6"/>
  <c r="U93" i="6"/>
  <c r="T93" i="6"/>
  <c r="U13" i="7"/>
  <c r="T13" i="7"/>
  <c r="U61" i="7"/>
  <c r="T61" i="7"/>
  <c r="Q69" i="1"/>
  <c r="U69" i="1" s="1"/>
  <c r="Q74" i="1"/>
  <c r="P75" i="1"/>
  <c r="T75" i="1" s="1"/>
  <c r="P17" i="2"/>
  <c r="T17" i="2" s="1"/>
  <c r="Q32" i="2"/>
  <c r="Q35" i="2"/>
  <c r="U35" i="2" s="1"/>
  <c r="P68" i="2"/>
  <c r="T68" i="2" s="1"/>
  <c r="P73" i="2"/>
  <c r="Q114" i="2"/>
  <c r="Q115" i="2"/>
  <c r="U87" i="3"/>
  <c r="E87" i="3"/>
  <c r="E115" i="3" s="1"/>
  <c r="T115" i="3" s="1"/>
  <c r="T87" i="3"/>
  <c r="T93" i="3"/>
  <c r="T13" i="4"/>
  <c r="T24" i="4"/>
  <c r="U32" i="4"/>
  <c r="T32" i="4"/>
  <c r="U35" i="4"/>
  <c r="T41" i="4"/>
  <c r="Q42" i="4"/>
  <c r="T44" i="4"/>
  <c r="T52" i="4"/>
  <c r="P61" i="4"/>
  <c r="T95" i="4"/>
  <c r="T15" i="5"/>
  <c r="P26" i="5"/>
  <c r="T29" i="5"/>
  <c r="T41" i="5"/>
  <c r="Q42" i="5"/>
  <c r="T67" i="5"/>
  <c r="U74" i="5"/>
  <c r="U73" i="5"/>
  <c r="T73" i="5"/>
  <c r="T74" i="5"/>
  <c r="T71" i="5"/>
  <c r="P74" i="5"/>
  <c r="T14" i="6"/>
  <c r="T21" i="6"/>
  <c r="Q26" i="6"/>
  <c r="Q32" i="6"/>
  <c r="T39" i="6"/>
  <c r="T49" i="6"/>
  <c r="P115" i="6"/>
  <c r="P114" i="6"/>
  <c r="P42" i="1"/>
  <c r="T42" i="1" s="1"/>
  <c r="Q75" i="1"/>
  <c r="U75" i="1" s="1"/>
  <c r="P55" i="2"/>
  <c r="Q68" i="2"/>
  <c r="U68" i="2" s="1"/>
  <c r="P74" i="2"/>
  <c r="T26" i="3"/>
  <c r="U26" i="3"/>
  <c r="P32" i="3"/>
  <c r="P35" i="3"/>
  <c r="P114" i="3"/>
  <c r="P115" i="3"/>
  <c r="Q61" i="4"/>
  <c r="U73" i="4"/>
  <c r="T73" i="4"/>
  <c r="U74" i="4"/>
  <c r="T74" i="4"/>
  <c r="U17" i="5"/>
  <c r="T17" i="5"/>
  <c r="U42" i="5"/>
  <c r="U68" i="5"/>
  <c r="T68" i="5"/>
  <c r="U63" i="5"/>
  <c r="P73" i="5"/>
  <c r="Q74" i="5"/>
  <c r="U41" i="6"/>
  <c r="T41" i="6"/>
  <c r="U55" i="6"/>
  <c r="T55" i="6"/>
  <c r="U45" i="6"/>
  <c r="Q17" i="2"/>
  <c r="U17" i="2" s="1"/>
  <c r="P69" i="2"/>
  <c r="T69" i="2" s="1"/>
  <c r="Q73" i="2"/>
  <c r="R87" i="2"/>
  <c r="Q42" i="1"/>
  <c r="U42" i="1" s="1"/>
  <c r="P61" i="1"/>
  <c r="P26" i="2"/>
  <c r="Q55" i="2"/>
  <c r="Q69" i="2"/>
  <c r="U69" i="2" s="1"/>
  <c r="Q74" i="2"/>
  <c r="P75" i="2"/>
  <c r="T75" i="2" s="1"/>
  <c r="S87" i="2"/>
  <c r="P17" i="3"/>
  <c r="T17" i="3" s="1"/>
  <c r="Q32" i="3"/>
  <c r="Q35" i="3"/>
  <c r="U68" i="3"/>
  <c r="T68" i="3"/>
  <c r="P68" i="3"/>
  <c r="P73" i="3"/>
  <c r="Q87" i="3"/>
  <c r="T55" i="4"/>
  <c r="U87" i="4"/>
  <c r="E87" i="4"/>
  <c r="E115" i="4" s="1"/>
  <c r="U115" i="4" s="1"/>
  <c r="T87" i="4"/>
  <c r="E55" i="5"/>
  <c r="P42" i="6"/>
  <c r="T42" i="6" s="1"/>
  <c r="R87" i="6"/>
  <c r="Q61" i="1"/>
  <c r="Q68" i="3"/>
  <c r="Q73" i="3"/>
  <c r="P74" i="3"/>
  <c r="P32" i="4"/>
  <c r="P35" i="4"/>
  <c r="T35" i="4" s="1"/>
  <c r="P115" i="4"/>
  <c r="P114" i="4"/>
  <c r="T47" i="5"/>
  <c r="U93" i="5"/>
  <c r="T93" i="5"/>
  <c r="P69" i="6"/>
  <c r="T69" i="6" s="1"/>
  <c r="U26" i="8"/>
  <c r="T26" i="8"/>
  <c r="Q26" i="1"/>
  <c r="U42" i="2"/>
  <c r="T42" i="2"/>
  <c r="Q75" i="2"/>
  <c r="U75" i="2" s="1"/>
  <c r="Q17" i="3"/>
  <c r="T22" i="1"/>
  <c r="T39" i="1"/>
  <c r="U55" i="1"/>
  <c r="T50" i="1"/>
  <c r="U63" i="1"/>
  <c r="U87" i="1"/>
  <c r="E87" i="1"/>
  <c r="E115" i="1" s="1"/>
  <c r="U115" i="1" s="1"/>
  <c r="T87" i="1"/>
  <c r="T93" i="1"/>
  <c r="T13" i="2"/>
  <c r="T24" i="2"/>
  <c r="T41" i="2"/>
  <c r="T44" i="2"/>
  <c r="U45" i="2"/>
  <c r="T52" i="2"/>
  <c r="T64" i="2"/>
  <c r="U88" i="2"/>
  <c r="T95" i="2"/>
  <c r="T15" i="3"/>
  <c r="T29" i="3"/>
  <c r="T46" i="3"/>
  <c r="T54" i="3"/>
  <c r="T57" i="3"/>
  <c r="T66" i="3"/>
  <c r="T71" i="3"/>
  <c r="S87" i="3"/>
  <c r="T89" i="3"/>
  <c r="T9" i="4"/>
  <c r="T20" i="4"/>
  <c r="T31" i="4"/>
  <c r="T34" i="4"/>
  <c r="T37" i="4"/>
  <c r="T48" i="4"/>
  <c r="T59" i="4"/>
  <c r="U68" i="4"/>
  <c r="T68" i="4"/>
  <c r="Q87" i="4"/>
  <c r="T91" i="4"/>
  <c r="T11" i="5"/>
  <c r="T22" i="5"/>
  <c r="U39" i="5"/>
  <c r="T58" i="5"/>
  <c r="T64" i="5"/>
  <c r="Q87" i="5"/>
  <c r="T90" i="5"/>
  <c r="U17" i="6"/>
  <c r="T17" i="6"/>
  <c r="T9" i="6"/>
  <c r="P35" i="6"/>
  <c r="T35" i="6" s="1"/>
  <c r="U37" i="6"/>
  <c r="U44" i="6"/>
  <c r="T44" i="6"/>
  <c r="Q26" i="2"/>
  <c r="P42" i="2"/>
  <c r="T11" i="1"/>
  <c r="P87" i="1"/>
  <c r="T63" i="2"/>
  <c r="U74" i="2"/>
  <c r="T74" i="2"/>
  <c r="U73" i="2"/>
  <c r="T73" i="2"/>
  <c r="U17" i="3"/>
  <c r="U42" i="3"/>
  <c r="T42" i="3"/>
  <c r="T45" i="3"/>
  <c r="U71" i="3"/>
  <c r="T88" i="3"/>
  <c r="U9" i="4"/>
  <c r="U37" i="4"/>
  <c r="R87" i="4"/>
  <c r="U46" i="5"/>
  <c r="T51" i="5"/>
  <c r="U71" i="5"/>
  <c r="R87" i="5"/>
  <c r="T94" i="5"/>
  <c r="Q35" i="6"/>
  <c r="U35" i="6" s="1"/>
  <c r="U87" i="6"/>
  <c r="E87" i="6"/>
  <c r="E115" i="6" s="1"/>
  <c r="U115" i="6" s="1"/>
  <c r="T87" i="6"/>
  <c r="T24" i="7"/>
  <c r="T32" i="7"/>
  <c r="U32" i="7"/>
  <c r="T41" i="7"/>
  <c r="Q42" i="7"/>
  <c r="U42" i="7" s="1"/>
  <c r="T44" i="7"/>
  <c r="T52" i="7"/>
  <c r="P61" i="7"/>
  <c r="T64" i="7"/>
  <c r="T92" i="7"/>
  <c r="T10" i="8"/>
  <c r="U19" i="8"/>
  <c r="T25" i="8"/>
  <c r="Q26" i="8"/>
  <c r="T28" i="8"/>
  <c r="P35" i="8"/>
  <c r="T35" i="8" s="1"/>
  <c r="P42" i="8"/>
  <c r="T44" i="8"/>
  <c r="T49" i="8"/>
  <c r="U68" i="8"/>
  <c r="T68" i="8"/>
  <c r="T63" i="8"/>
  <c r="T65" i="8"/>
  <c r="Q114" i="8"/>
  <c r="Q115" i="8"/>
  <c r="T11" i="9"/>
  <c r="U26" i="9"/>
  <c r="T26" i="9"/>
  <c r="Q35" i="9"/>
  <c r="U35" i="9" s="1"/>
  <c r="P68" i="9"/>
  <c r="Q115" i="9"/>
  <c r="Q114" i="9"/>
  <c r="U94" i="9"/>
  <c r="T94" i="9"/>
  <c r="U30" i="11"/>
  <c r="T30" i="11"/>
  <c r="U20" i="12"/>
  <c r="T20" i="12"/>
  <c r="T48" i="12"/>
  <c r="U48" i="12"/>
  <c r="U64" i="12"/>
  <c r="T64" i="12"/>
  <c r="U74" i="7"/>
  <c r="T74" i="7"/>
  <c r="U73" i="7"/>
  <c r="T73" i="7"/>
  <c r="U87" i="7"/>
  <c r="E87" i="7"/>
  <c r="E115" i="7" s="1"/>
  <c r="U115" i="7" s="1"/>
  <c r="T87" i="7"/>
  <c r="T88" i="7"/>
  <c r="Q17" i="8"/>
  <c r="U17" i="8" s="1"/>
  <c r="Q35" i="8"/>
  <c r="U35" i="8" s="1"/>
  <c r="Q42" i="8"/>
  <c r="T22" i="9"/>
  <c r="U22" i="9"/>
  <c r="U51" i="9"/>
  <c r="T51" i="9"/>
  <c r="U26" i="10"/>
  <c r="T26" i="10"/>
  <c r="U38" i="11"/>
  <c r="Q17" i="12"/>
  <c r="U17" i="12" s="1"/>
  <c r="P55" i="13"/>
  <c r="T93" i="13"/>
  <c r="U93" i="13"/>
  <c r="S73" i="16"/>
  <c r="Q73" i="16"/>
  <c r="S87" i="5"/>
  <c r="U68" i="6"/>
  <c r="T68" i="6"/>
  <c r="Q87" i="6"/>
  <c r="P87" i="7"/>
  <c r="U16" i="8"/>
  <c r="P32" i="8"/>
  <c r="T34" i="8"/>
  <c r="T41" i="8"/>
  <c r="T48" i="8"/>
  <c r="T53" i="8"/>
  <c r="P69" i="8"/>
  <c r="T69" i="8" s="1"/>
  <c r="Q69" i="8"/>
  <c r="U69" i="8" s="1"/>
  <c r="S87" i="8"/>
  <c r="U94" i="8"/>
  <c r="P32" i="9"/>
  <c r="Q32" i="9"/>
  <c r="U32" i="10"/>
  <c r="Q42" i="10"/>
  <c r="U42" i="10" s="1"/>
  <c r="U90" i="11"/>
  <c r="T90" i="11"/>
  <c r="U26" i="12"/>
  <c r="T26" i="12"/>
  <c r="T26" i="7"/>
  <c r="U26" i="7"/>
  <c r="P32" i="7"/>
  <c r="P35" i="7"/>
  <c r="T35" i="7" s="1"/>
  <c r="Q114" i="7"/>
  <c r="Q115" i="7"/>
  <c r="Q32" i="8"/>
  <c r="U42" i="8"/>
  <c r="T42" i="8"/>
  <c r="U37" i="8"/>
  <c r="U95" i="8"/>
  <c r="T95" i="8"/>
  <c r="U29" i="9"/>
  <c r="T29" i="9"/>
  <c r="U25" i="10"/>
  <c r="T25" i="10"/>
  <c r="U53" i="10"/>
  <c r="T53" i="10"/>
  <c r="U65" i="10"/>
  <c r="T65" i="10"/>
  <c r="U47" i="11"/>
  <c r="T47" i="11"/>
  <c r="U13" i="12"/>
  <c r="T13" i="12"/>
  <c r="U25" i="12"/>
  <c r="T25" i="12"/>
  <c r="P42" i="18"/>
  <c r="Q55" i="6"/>
  <c r="Q69" i="6"/>
  <c r="U69" i="6" s="1"/>
  <c r="Q74" i="6"/>
  <c r="P75" i="6"/>
  <c r="T75" i="6" s="1"/>
  <c r="S87" i="6"/>
  <c r="P17" i="7"/>
  <c r="Q32" i="7"/>
  <c r="Q35" i="7"/>
  <c r="U35" i="7" s="1"/>
  <c r="U68" i="7"/>
  <c r="T68" i="7"/>
  <c r="P68" i="7"/>
  <c r="P73" i="7"/>
  <c r="R87" i="7"/>
  <c r="P75" i="8"/>
  <c r="T75" i="8" s="1"/>
  <c r="U15" i="9"/>
  <c r="T15" i="9"/>
  <c r="P17" i="9"/>
  <c r="U61" i="9"/>
  <c r="T61" i="9"/>
  <c r="U28" i="10"/>
  <c r="T28" i="10"/>
  <c r="U16" i="11"/>
  <c r="T16" i="11"/>
  <c r="Q35" i="11"/>
  <c r="U35" i="11" s="1"/>
  <c r="U61" i="11"/>
  <c r="T61" i="11"/>
  <c r="P35" i="12"/>
  <c r="T35" i="12" s="1"/>
  <c r="P55" i="12"/>
  <c r="T91" i="12"/>
  <c r="U91" i="12"/>
  <c r="U16" i="13"/>
  <c r="T16" i="13"/>
  <c r="U91" i="15"/>
  <c r="T91" i="15"/>
  <c r="P69" i="17"/>
  <c r="T69" i="17" s="1"/>
  <c r="T26" i="18"/>
  <c r="Q17" i="7"/>
  <c r="U17" i="7" s="1"/>
  <c r="P55" i="7"/>
  <c r="T55" i="7" s="1"/>
  <c r="Q68" i="7"/>
  <c r="P69" i="7"/>
  <c r="T69" i="7" s="1"/>
  <c r="Q73" i="7"/>
  <c r="P74" i="7"/>
  <c r="S87" i="7"/>
  <c r="T17" i="8"/>
  <c r="U9" i="8"/>
  <c r="U61" i="8"/>
  <c r="T61" i="8"/>
  <c r="U63" i="8"/>
  <c r="P73" i="8"/>
  <c r="P74" i="8"/>
  <c r="Q75" i="8"/>
  <c r="U75" i="8" s="1"/>
  <c r="T96" i="8"/>
  <c r="Q17" i="9"/>
  <c r="U17" i="9" s="1"/>
  <c r="Q26" i="9"/>
  <c r="P73" i="9"/>
  <c r="Q55" i="10"/>
  <c r="U55" i="10" s="1"/>
  <c r="P73" i="10"/>
  <c r="U96" i="10"/>
  <c r="T96" i="10"/>
  <c r="P17" i="11"/>
  <c r="T17" i="11" s="1"/>
  <c r="U19" i="11"/>
  <c r="T19" i="11"/>
  <c r="T32" i="11"/>
  <c r="U32" i="11"/>
  <c r="U61" i="15"/>
  <c r="T61" i="15"/>
  <c r="U87" i="5"/>
  <c r="E87" i="5"/>
  <c r="E115" i="5" s="1"/>
  <c r="U115" i="5" s="1"/>
  <c r="T87" i="5"/>
  <c r="U88" i="6"/>
  <c r="T95" i="6"/>
  <c r="T15" i="7"/>
  <c r="T29" i="7"/>
  <c r="T46" i="7"/>
  <c r="T54" i="7"/>
  <c r="T57" i="7"/>
  <c r="T66" i="7"/>
  <c r="T71" i="7"/>
  <c r="U88" i="7"/>
  <c r="T94" i="7"/>
  <c r="T12" i="8"/>
  <c r="T20" i="8"/>
  <c r="U30" i="8"/>
  <c r="T38" i="8"/>
  <c r="T45" i="8"/>
  <c r="U51" i="8"/>
  <c r="P61" i="8"/>
  <c r="U64" i="8"/>
  <c r="T64" i="8"/>
  <c r="Q73" i="8"/>
  <c r="U87" i="8"/>
  <c r="E87" i="8"/>
  <c r="E115" i="8" s="1"/>
  <c r="U115" i="8" s="1"/>
  <c r="T87" i="8"/>
  <c r="U88" i="8"/>
  <c r="T91" i="8"/>
  <c r="T12" i="9"/>
  <c r="P42" i="9"/>
  <c r="P61" i="9"/>
  <c r="Q69" i="9"/>
  <c r="U69" i="9" s="1"/>
  <c r="P75" i="9"/>
  <c r="T75" i="9" s="1"/>
  <c r="U14" i="10"/>
  <c r="T14" i="10"/>
  <c r="P61" i="10"/>
  <c r="U87" i="10"/>
  <c r="E87" i="10"/>
  <c r="E115" i="10" s="1"/>
  <c r="T115" i="10" s="1"/>
  <c r="T87" i="10"/>
  <c r="U88" i="10"/>
  <c r="T88" i="10"/>
  <c r="P55" i="11"/>
  <c r="T55" i="11" s="1"/>
  <c r="U57" i="11"/>
  <c r="T57" i="11"/>
  <c r="U68" i="11"/>
  <c r="T68" i="11"/>
  <c r="U63" i="11"/>
  <c r="T63" i="11"/>
  <c r="Q68" i="12"/>
  <c r="U68" i="13"/>
  <c r="T68" i="13"/>
  <c r="U63" i="13"/>
  <c r="T63" i="13"/>
  <c r="P87" i="5"/>
  <c r="U74" i="6"/>
  <c r="T74" i="6"/>
  <c r="U73" i="6"/>
  <c r="T73" i="6"/>
  <c r="T17" i="7"/>
  <c r="T42" i="7"/>
  <c r="U71" i="7"/>
  <c r="Q75" i="7"/>
  <c r="U75" i="7" s="1"/>
  <c r="U45" i="8"/>
  <c r="P55" i="8"/>
  <c r="T55" i="8" s="1"/>
  <c r="Q55" i="8"/>
  <c r="U55" i="8" s="1"/>
  <c r="Q61" i="8"/>
  <c r="P87" i="8"/>
  <c r="U14" i="9"/>
  <c r="T14" i="9"/>
  <c r="T39" i="9"/>
  <c r="U39" i="9"/>
  <c r="Q42" i="9"/>
  <c r="U68" i="9"/>
  <c r="T68" i="9"/>
  <c r="U63" i="9"/>
  <c r="T63" i="9"/>
  <c r="Q32" i="10"/>
  <c r="T55" i="10"/>
  <c r="U45" i="10"/>
  <c r="T45" i="10"/>
  <c r="T26" i="11"/>
  <c r="U26" i="11"/>
  <c r="Q42" i="11"/>
  <c r="U42" i="11" s="1"/>
  <c r="U12" i="13"/>
  <c r="T12" i="13"/>
  <c r="P32" i="13"/>
  <c r="U44" i="13"/>
  <c r="T44" i="13"/>
  <c r="Q61" i="13"/>
  <c r="T26" i="15"/>
  <c r="U26" i="15"/>
  <c r="U26" i="17"/>
  <c r="T26" i="17"/>
  <c r="R87" i="8"/>
  <c r="U50" i="9"/>
  <c r="S61" i="9"/>
  <c r="P87" i="9"/>
  <c r="U93" i="9"/>
  <c r="U13" i="10"/>
  <c r="U24" i="10"/>
  <c r="S26" i="10"/>
  <c r="U41" i="10"/>
  <c r="R42" i="10"/>
  <c r="U44" i="10"/>
  <c r="U52" i="10"/>
  <c r="U64" i="10"/>
  <c r="U74" i="10"/>
  <c r="T74" i="10"/>
  <c r="U73" i="10"/>
  <c r="T73" i="10"/>
  <c r="U95" i="10"/>
  <c r="T69" i="11"/>
  <c r="U17" i="11"/>
  <c r="U15" i="11"/>
  <c r="U29" i="11"/>
  <c r="T42" i="11"/>
  <c r="U46" i="11"/>
  <c r="U54" i="11"/>
  <c r="Q61" i="11"/>
  <c r="U89" i="11"/>
  <c r="U12" i="12"/>
  <c r="E32" i="12"/>
  <c r="U44" i="12"/>
  <c r="T44" i="12"/>
  <c r="S68" i="12"/>
  <c r="R87" i="12"/>
  <c r="U11" i="13"/>
  <c r="P26" i="13"/>
  <c r="U29" i="13"/>
  <c r="T29" i="13"/>
  <c r="Q32" i="13"/>
  <c r="T47" i="13"/>
  <c r="U54" i="13"/>
  <c r="T54" i="13"/>
  <c r="S61" i="13"/>
  <c r="U71" i="13"/>
  <c r="U29" i="14"/>
  <c r="T29" i="14"/>
  <c r="U32" i="14"/>
  <c r="T32" i="14"/>
  <c r="U32" i="15"/>
  <c r="P74" i="15"/>
  <c r="U11" i="16"/>
  <c r="T11" i="16"/>
  <c r="U61" i="16"/>
  <c r="T61" i="16"/>
  <c r="E75" i="17"/>
  <c r="U61" i="18"/>
  <c r="T61" i="18"/>
  <c r="U92" i="18"/>
  <c r="T92" i="18"/>
  <c r="U47" i="21"/>
  <c r="T47" i="21"/>
  <c r="U54" i="18"/>
  <c r="T54" i="18"/>
  <c r="U25" i="20"/>
  <c r="T25" i="20"/>
  <c r="U96" i="20"/>
  <c r="T96" i="20"/>
  <c r="U16" i="21"/>
  <c r="T16" i="21"/>
  <c r="T35" i="21"/>
  <c r="U24" i="24"/>
  <c r="T24" i="24"/>
  <c r="U107" i="13"/>
  <c r="T107" i="13"/>
  <c r="P55" i="9"/>
  <c r="T55" i="9" s="1"/>
  <c r="Q68" i="9"/>
  <c r="P69" i="9"/>
  <c r="T69" i="9" s="1"/>
  <c r="Q73" i="9"/>
  <c r="P74" i="9"/>
  <c r="R87" i="9"/>
  <c r="P32" i="10"/>
  <c r="P35" i="10"/>
  <c r="T35" i="10" s="1"/>
  <c r="P87" i="10"/>
  <c r="U52" i="12"/>
  <c r="T52" i="12"/>
  <c r="Q55" i="12"/>
  <c r="U95" i="12"/>
  <c r="T95" i="12"/>
  <c r="U35" i="14"/>
  <c r="U74" i="14"/>
  <c r="T74" i="14"/>
  <c r="U73" i="14"/>
  <c r="T73" i="14"/>
  <c r="U71" i="14"/>
  <c r="T71" i="14"/>
  <c r="U89" i="14"/>
  <c r="T89" i="14"/>
  <c r="U69" i="15"/>
  <c r="T69" i="15"/>
  <c r="T75" i="15"/>
  <c r="T17" i="15"/>
  <c r="U9" i="15"/>
  <c r="T9" i="15"/>
  <c r="U31" i="15"/>
  <c r="T31" i="15"/>
  <c r="U35" i="15"/>
  <c r="U48" i="15"/>
  <c r="T48" i="15"/>
  <c r="U26" i="16"/>
  <c r="T26" i="16"/>
  <c r="U13" i="17"/>
  <c r="T13" i="17"/>
  <c r="P68" i="17"/>
  <c r="U57" i="18"/>
  <c r="T57" i="18"/>
  <c r="U64" i="18"/>
  <c r="T64" i="18"/>
  <c r="P74" i="18"/>
  <c r="T39" i="19"/>
  <c r="U39" i="19"/>
  <c r="S42" i="19"/>
  <c r="Q42" i="19"/>
  <c r="U42" i="19" s="1"/>
  <c r="T46" i="9"/>
  <c r="T54" i="9"/>
  <c r="T57" i="9"/>
  <c r="T66" i="9"/>
  <c r="T71" i="9"/>
  <c r="S87" i="9"/>
  <c r="T89" i="9"/>
  <c r="T9" i="10"/>
  <c r="T20" i="10"/>
  <c r="T31" i="10"/>
  <c r="T34" i="10"/>
  <c r="T37" i="10"/>
  <c r="T48" i="10"/>
  <c r="T59" i="10"/>
  <c r="U68" i="10"/>
  <c r="T68" i="10"/>
  <c r="Q87" i="10"/>
  <c r="U55" i="11"/>
  <c r="P73" i="12"/>
  <c r="P74" i="12"/>
  <c r="P75" i="12"/>
  <c r="T75" i="12" s="1"/>
  <c r="T35" i="13"/>
  <c r="U57" i="13"/>
  <c r="T57" i="13"/>
  <c r="Q75" i="13"/>
  <c r="U75" i="13" s="1"/>
  <c r="P87" i="13"/>
  <c r="U15" i="14"/>
  <c r="T15" i="14"/>
  <c r="Q26" i="14"/>
  <c r="Q73" i="14"/>
  <c r="P32" i="15"/>
  <c r="U22" i="16"/>
  <c r="T22" i="16"/>
  <c r="Q61" i="16"/>
  <c r="U93" i="16"/>
  <c r="T93" i="16"/>
  <c r="P32" i="17"/>
  <c r="U93" i="17"/>
  <c r="T93" i="17"/>
  <c r="U30" i="18"/>
  <c r="T30" i="18"/>
  <c r="T11" i="19"/>
  <c r="U11" i="19"/>
  <c r="U73" i="8"/>
  <c r="T73" i="8"/>
  <c r="U74" i="8"/>
  <c r="T74" i="8"/>
  <c r="T17" i="9"/>
  <c r="T25" i="9"/>
  <c r="T28" i="9"/>
  <c r="U42" i="9"/>
  <c r="T42" i="9"/>
  <c r="T45" i="9"/>
  <c r="T53" i="9"/>
  <c r="T65" i="9"/>
  <c r="T88" i="9"/>
  <c r="T96" i="9"/>
  <c r="T16" i="10"/>
  <c r="T19" i="10"/>
  <c r="T30" i="10"/>
  <c r="T47" i="10"/>
  <c r="T58" i="10"/>
  <c r="T67" i="10"/>
  <c r="T72" i="10"/>
  <c r="Q73" i="10"/>
  <c r="P74" i="10"/>
  <c r="R87" i="10"/>
  <c r="T90" i="10"/>
  <c r="T10" i="11"/>
  <c r="T21" i="11"/>
  <c r="P32" i="11"/>
  <c r="P35" i="11"/>
  <c r="T35" i="11" s="1"/>
  <c r="T38" i="11"/>
  <c r="T49" i="11"/>
  <c r="T59" i="11"/>
  <c r="E69" i="11"/>
  <c r="U74" i="11"/>
  <c r="T74" i="11"/>
  <c r="U73" i="11"/>
  <c r="T73" i="11"/>
  <c r="U92" i="11"/>
  <c r="T22" i="12"/>
  <c r="U24" i="12"/>
  <c r="T24" i="12"/>
  <c r="P26" i="12"/>
  <c r="U34" i="12"/>
  <c r="U42" i="12"/>
  <c r="T42" i="12"/>
  <c r="T37" i="12"/>
  <c r="T49" i="12"/>
  <c r="T53" i="12"/>
  <c r="Q74" i="12"/>
  <c r="Q75" i="12"/>
  <c r="U75" i="12" s="1"/>
  <c r="T92" i="12"/>
  <c r="T96" i="12"/>
  <c r="T13" i="13"/>
  <c r="U15" i="13"/>
  <c r="T15" i="13"/>
  <c r="P17" i="13"/>
  <c r="U32" i="13"/>
  <c r="T32" i="13"/>
  <c r="U39" i="13"/>
  <c r="U50" i="13"/>
  <c r="U61" i="13"/>
  <c r="T61" i="13"/>
  <c r="U64" i="13"/>
  <c r="P74" i="13"/>
  <c r="U95" i="13"/>
  <c r="T95" i="13"/>
  <c r="Q17" i="14"/>
  <c r="U66" i="14"/>
  <c r="T66" i="14"/>
  <c r="U34" i="15"/>
  <c r="T34" i="15"/>
  <c r="U59" i="15"/>
  <c r="T59" i="15"/>
  <c r="U39" i="16"/>
  <c r="T39" i="16"/>
  <c r="U50" i="16"/>
  <c r="T50" i="16"/>
  <c r="U24" i="17"/>
  <c r="T24" i="17"/>
  <c r="U40" i="17"/>
  <c r="T40" i="17"/>
  <c r="U11" i="18"/>
  <c r="T11" i="18"/>
  <c r="U20" i="19"/>
  <c r="T20" i="19"/>
  <c r="U32" i="9"/>
  <c r="T32" i="9"/>
  <c r="T35" i="9"/>
  <c r="P26" i="10"/>
  <c r="Q69" i="10"/>
  <c r="U69" i="10" s="1"/>
  <c r="Q74" i="10"/>
  <c r="P75" i="10"/>
  <c r="T75" i="10" s="1"/>
  <c r="S87" i="10"/>
  <c r="Q87" i="11"/>
  <c r="U93" i="11"/>
  <c r="T93" i="11"/>
  <c r="Q26" i="12"/>
  <c r="Q32" i="12"/>
  <c r="U35" i="12"/>
  <c r="U41" i="12"/>
  <c r="T41" i="12"/>
  <c r="U55" i="12"/>
  <c r="T55" i="12"/>
  <c r="U45" i="12"/>
  <c r="U87" i="12"/>
  <c r="E87" i="12"/>
  <c r="E115" i="12" s="1"/>
  <c r="T87" i="12"/>
  <c r="U88" i="12"/>
  <c r="Q17" i="13"/>
  <c r="U17" i="13" s="1"/>
  <c r="U26" i="13"/>
  <c r="T26" i="13"/>
  <c r="U34" i="14"/>
  <c r="Q68" i="14"/>
  <c r="U20" i="15"/>
  <c r="T20" i="15"/>
  <c r="P35" i="15"/>
  <c r="T35" i="15" s="1"/>
  <c r="U42" i="15"/>
  <c r="T42" i="15"/>
  <c r="U37" i="15"/>
  <c r="T37" i="15"/>
  <c r="P55" i="16"/>
  <c r="Q26" i="17"/>
  <c r="Q42" i="17"/>
  <c r="U42" i="17" s="1"/>
  <c r="U65" i="17"/>
  <c r="T65" i="17"/>
  <c r="P26" i="18"/>
  <c r="U32" i="18"/>
  <c r="T32" i="18"/>
  <c r="P35" i="18"/>
  <c r="T48" i="18"/>
  <c r="U48" i="18"/>
  <c r="Q17" i="19"/>
  <c r="U17" i="19" s="1"/>
  <c r="U74" i="9"/>
  <c r="U73" i="9"/>
  <c r="T74" i="9"/>
  <c r="T73" i="9"/>
  <c r="T69" i="10"/>
  <c r="U17" i="10"/>
  <c r="T17" i="10"/>
  <c r="T42" i="10"/>
  <c r="T61" i="10"/>
  <c r="U9" i="11"/>
  <c r="U37" i="11"/>
  <c r="R87" i="11"/>
  <c r="T17" i="12"/>
  <c r="P42" i="12"/>
  <c r="P68" i="12"/>
  <c r="P87" i="12"/>
  <c r="U46" i="13"/>
  <c r="T46" i="13"/>
  <c r="P61" i="13"/>
  <c r="U26" i="14"/>
  <c r="T26" i="14"/>
  <c r="U54" i="14"/>
  <c r="T54" i="14"/>
  <c r="U61" i="14"/>
  <c r="T61" i="14"/>
  <c r="P69" i="16"/>
  <c r="P74" i="16"/>
  <c r="E73" i="17"/>
  <c r="P74" i="17"/>
  <c r="P87" i="17"/>
  <c r="S17" i="18"/>
  <c r="Q17" i="18"/>
  <c r="E55" i="18"/>
  <c r="U87" i="9"/>
  <c r="E87" i="9"/>
  <c r="E115" i="9" s="1"/>
  <c r="U115" i="9" s="1"/>
  <c r="T87" i="9"/>
  <c r="P61" i="11"/>
  <c r="S87" i="11"/>
  <c r="T94" i="11"/>
  <c r="U31" i="12"/>
  <c r="T38" i="12"/>
  <c r="Q42" i="12"/>
  <c r="U59" i="12"/>
  <c r="Q69" i="12"/>
  <c r="U69" i="12" s="1"/>
  <c r="Q35" i="13"/>
  <c r="U35" i="13" s="1"/>
  <c r="P42" i="13"/>
  <c r="P69" i="13"/>
  <c r="T69" i="13" s="1"/>
  <c r="U46" i="14"/>
  <c r="T46" i="14"/>
  <c r="U57" i="14"/>
  <c r="T57" i="14"/>
  <c r="Q17" i="15"/>
  <c r="U17" i="15" s="1"/>
  <c r="P42" i="15"/>
  <c r="P55" i="15"/>
  <c r="Q68" i="15"/>
  <c r="U32" i="16"/>
  <c r="T32" i="16"/>
  <c r="P35" i="16"/>
  <c r="T35" i="16" s="1"/>
  <c r="P35" i="17"/>
  <c r="T35" i="17" s="1"/>
  <c r="P61" i="17"/>
  <c r="T26" i="19"/>
  <c r="U26" i="19"/>
  <c r="U61" i="19"/>
  <c r="T61" i="19"/>
  <c r="P61" i="21"/>
  <c r="U68" i="12"/>
  <c r="T68" i="12"/>
  <c r="Q87" i="12"/>
  <c r="U55" i="13"/>
  <c r="T55" i="13"/>
  <c r="U87" i="13"/>
  <c r="E87" i="13"/>
  <c r="E115" i="13" s="1"/>
  <c r="T115" i="13" s="1"/>
  <c r="T87" i="13"/>
  <c r="U94" i="13"/>
  <c r="U14" i="14"/>
  <c r="U25" i="14"/>
  <c r="R26" i="14"/>
  <c r="U28" i="14"/>
  <c r="S55" i="14"/>
  <c r="S69" i="14"/>
  <c r="S74" i="14"/>
  <c r="R75" i="14"/>
  <c r="R17" i="15"/>
  <c r="S32" i="15"/>
  <c r="S35" i="15"/>
  <c r="R68" i="15"/>
  <c r="R73" i="15"/>
  <c r="S87" i="15"/>
  <c r="U68" i="16"/>
  <c r="T68" i="16"/>
  <c r="Q87" i="16"/>
  <c r="Q55" i="17"/>
  <c r="U55" i="17" s="1"/>
  <c r="R55" i="17"/>
  <c r="Q61" i="17"/>
  <c r="U87" i="17"/>
  <c r="E87" i="17"/>
  <c r="E115" i="17" s="1"/>
  <c r="U115" i="17" s="1"/>
  <c r="T87" i="17"/>
  <c r="T10" i="18"/>
  <c r="P17" i="18"/>
  <c r="T17" i="18" s="1"/>
  <c r="Q26" i="18"/>
  <c r="S55" i="18"/>
  <c r="R61" i="18"/>
  <c r="U91" i="18"/>
  <c r="R17" i="19"/>
  <c r="S26" i="19"/>
  <c r="U38" i="19"/>
  <c r="S87" i="19"/>
  <c r="U87" i="20"/>
  <c r="E87" i="20"/>
  <c r="E115" i="20" s="1"/>
  <c r="U115" i="20" s="1"/>
  <c r="T87" i="20"/>
  <c r="U88" i="20"/>
  <c r="T88" i="20"/>
  <c r="P75" i="21"/>
  <c r="T75" i="21" s="1"/>
  <c r="P26" i="22"/>
  <c r="L114" i="8"/>
  <c r="R114" i="8" s="1"/>
  <c r="R97" i="8"/>
  <c r="U107" i="8"/>
  <c r="T107" i="8"/>
  <c r="P68" i="13"/>
  <c r="P73" i="13"/>
  <c r="Q87" i="13"/>
  <c r="U55" i="14"/>
  <c r="T55" i="14"/>
  <c r="U87" i="14"/>
  <c r="E87" i="14"/>
  <c r="E115" i="14" s="1"/>
  <c r="T87" i="14"/>
  <c r="Q42" i="15"/>
  <c r="P61" i="15"/>
  <c r="P26" i="16"/>
  <c r="Q55" i="16"/>
  <c r="Q69" i="16"/>
  <c r="U69" i="16" s="1"/>
  <c r="Q74" i="16"/>
  <c r="P75" i="16"/>
  <c r="T75" i="16" s="1"/>
  <c r="S87" i="16"/>
  <c r="P17" i="17"/>
  <c r="Q32" i="17"/>
  <c r="Q35" i="17"/>
  <c r="Q69" i="17"/>
  <c r="U69" i="17" s="1"/>
  <c r="Q87" i="17"/>
  <c r="Q35" i="18"/>
  <c r="U35" i="18" s="1"/>
  <c r="Q42" i="18"/>
  <c r="P68" i="18"/>
  <c r="Q68" i="18"/>
  <c r="P69" i="18"/>
  <c r="T69" i="18" s="1"/>
  <c r="Q74" i="18"/>
  <c r="P75" i="18"/>
  <c r="T75" i="18" s="1"/>
  <c r="S87" i="18"/>
  <c r="P32" i="19"/>
  <c r="T32" i="19" s="1"/>
  <c r="Q32" i="19"/>
  <c r="U32" i="19" s="1"/>
  <c r="E55" i="19"/>
  <c r="U94" i="19"/>
  <c r="T94" i="19"/>
  <c r="P17" i="20"/>
  <c r="T17" i="20" s="1"/>
  <c r="U28" i="20"/>
  <c r="T28" i="20"/>
  <c r="U45" i="20"/>
  <c r="T45" i="20"/>
  <c r="U53" i="20"/>
  <c r="T53" i="20"/>
  <c r="U19" i="21"/>
  <c r="T19" i="21"/>
  <c r="U32" i="22"/>
  <c r="T32" i="22"/>
  <c r="T100" i="18"/>
  <c r="U100" i="18"/>
  <c r="T102" i="16"/>
  <c r="U102" i="16"/>
  <c r="P32" i="14"/>
  <c r="P35" i="14"/>
  <c r="T35" i="14" s="1"/>
  <c r="P87" i="14"/>
  <c r="Q61" i="15"/>
  <c r="U74" i="15"/>
  <c r="T74" i="15"/>
  <c r="U73" i="15"/>
  <c r="T73" i="15"/>
  <c r="T69" i="16"/>
  <c r="U17" i="16"/>
  <c r="T17" i="16"/>
  <c r="Q26" i="16"/>
  <c r="U42" i="16"/>
  <c r="P42" i="16"/>
  <c r="T42" i="16" s="1"/>
  <c r="Q75" i="16"/>
  <c r="U75" i="16" s="1"/>
  <c r="Q17" i="17"/>
  <c r="U68" i="17"/>
  <c r="T68" i="17"/>
  <c r="R87" i="17"/>
  <c r="P32" i="18"/>
  <c r="Q69" i="18"/>
  <c r="U69" i="18" s="1"/>
  <c r="Q75" i="18"/>
  <c r="U75" i="18" s="1"/>
  <c r="U69" i="19"/>
  <c r="T17" i="19"/>
  <c r="P75" i="19"/>
  <c r="T75" i="19" s="1"/>
  <c r="U14" i="20"/>
  <c r="T14" i="20"/>
  <c r="U65" i="20"/>
  <c r="T65" i="20"/>
  <c r="U67" i="21"/>
  <c r="T67" i="21"/>
  <c r="U87" i="11"/>
  <c r="E87" i="11"/>
  <c r="E115" i="11" s="1"/>
  <c r="U115" i="11" s="1"/>
  <c r="T87" i="11"/>
  <c r="T66" i="13"/>
  <c r="T71" i="13"/>
  <c r="S87" i="13"/>
  <c r="T89" i="13"/>
  <c r="T9" i="14"/>
  <c r="T20" i="14"/>
  <c r="T31" i="14"/>
  <c r="T34" i="14"/>
  <c r="T37" i="14"/>
  <c r="T48" i="14"/>
  <c r="T59" i="14"/>
  <c r="U68" i="14"/>
  <c r="T68" i="14"/>
  <c r="Q87" i="14"/>
  <c r="T91" i="14"/>
  <c r="T11" i="15"/>
  <c r="T22" i="15"/>
  <c r="T39" i="15"/>
  <c r="U55" i="15"/>
  <c r="T55" i="15"/>
  <c r="T50" i="15"/>
  <c r="U87" i="15"/>
  <c r="E87" i="15"/>
  <c r="E115" i="15" s="1"/>
  <c r="T87" i="15"/>
  <c r="T93" i="15"/>
  <c r="T13" i="16"/>
  <c r="T24" i="16"/>
  <c r="T41" i="16"/>
  <c r="T44" i="16"/>
  <c r="T52" i="16"/>
  <c r="T64" i="16"/>
  <c r="T95" i="16"/>
  <c r="T15" i="17"/>
  <c r="T29" i="17"/>
  <c r="T42" i="17"/>
  <c r="T45" i="17"/>
  <c r="T51" i="17"/>
  <c r="U74" i="17"/>
  <c r="U73" i="17"/>
  <c r="T74" i="17"/>
  <c r="T73" i="17"/>
  <c r="T71" i="17"/>
  <c r="U89" i="17"/>
  <c r="T95" i="17"/>
  <c r="T13" i="18"/>
  <c r="Q32" i="18"/>
  <c r="U42" i="18"/>
  <c r="T42" i="18"/>
  <c r="T37" i="18"/>
  <c r="T55" i="18"/>
  <c r="T49" i="18"/>
  <c r="U59" i="18"/>
  <c r="T66" i="18"/>
  <c r="T93" i="18"/>
  <c r="T12" i="19"/>
  <c r="U22" i="19"/>
  <c r="T30" i="19"/>
  <c r="T42" i="19"/>
  <c r="T51" i="19"/>
  <c r="P68" i="19"/>
  <c r="U92" i="19"/>
  <c r="U32" i="20"/>
  <c r="T32" i="20"/>
  <c r="U61" i="20"/>
  <c r="T61" i="20"/>
  <c r="U58" i="21"/>
  <c r="T58" i="21"/>
  <c r="Q74" i="21"/>
  <c r="U90" i="21"/>
  <c r="T90" i="21"/>
  <c r="U10" i="22"/>
  <c r="T10" i="22"/>
  <c r="U35" i="22"/>
  <c r="T35" i="22"/>
  <c r="P87" i="11"/>
  <c r="T63" i="12"/>
  <c r="U73" i="12"/>
  <c r="T73" i="12"/>
  <c r="U74" i="12"/>
  <c r="T74" i="12"/>
  <c r="T17" i="13"/>
  <c r="U42" i="13"/>
  <c r="T42" i="13"/>
  <c r="T45" i="13"/>
  <c r="T88" i="13"/>
  <c r="R87" i="14"/>
  <c r="P87" i="15"/>
  <c r="T63" i="16"/>
  <c r="U73" i="16"/>
  <c r="T73" i="16"/>
  <c r="U74" i="16"/>
  <c r="T74" i="16"/>
  <c r="U17" i="17"/>
  <c r="T17" i="17"/>
  <c r="T58" i="17"/>
  <c r="U66" i="17"/>
  <c r="P73" i="17"/>
  <c r="P75" i="17"/>
  <c r="T75" i="17" s="1"/>
  <c r="Q75" i="17"/>
  <c r="U75" i="17" s="1"/>
  <c r="T88" i="17"/>
  <c r="U17" i="18"/>
  <c r="T9" i="18"/>
  <c r="T21" i="18"/>
  <c r="U31" i="18"/>
  <c r="E42" i="18"/>
  <c r="Q61" i="19"/>
  <c r="Q68" i="19"/>
  <c r="Q74" i="19"/>
  <c r="U12" i="20"/>
  <c r="Q42" i="20"/>
  <c r="U32" i="21"/>
  <c r="T32" i="21"/>
  <c r="U21" i="22"/>
  <c r="T21" i="22"/>
  <c r="U46" i="22"/>
  <c r="T46" i="22"/>
  <c r="U61" i="22"/>
  <c r="T61" i="22"/>
  <c r="P74" i="22"/>
  <c r="T99" i="21"/>
  <c r="E97" i="21"/>
  <c r="U97" i="21" s="1"/>
  <c r="S87" i="14"/>
  <c r="U68" i="15"/>
  <c r="T68" i="15"/>
  <c r="Q87" i="15"/>
  <c r="U55" i="16"/>
  <c r="T55" i="16"/>
  <c r="U87" i="16"/>
  <c r="E87" i="16"/>
  <c r="E115" i="16" s="1"/>
  <c r="T115" i="16" s="1"/>
  <c r="T87" i="16"/>
  <c r="U32" i="17"/>
  <c r="T32" i="17"/>
  <c r="U35" i="17"/>
  <c r="U61" i="17"/>
  <c r="T61" i="17"/>
  <c r="Q73" i="17"/>
  <c r="T35" i="18"/>
  <c r="U74" i="18"/>
  <c r="T74" i="18"/>
  <c r="U73" i="18"/>
  <c r="T73" i="18"/>
  <c r="U87" i="18"/>
  <c r="E87" i="18"/>
  <c r="E115" i="18" s="1"/>
  <c r="U115" i="18" s="1"/>
  <c r="T87" i="18"/>
  <c r="T35" i="19"/>
  <c r="U35" i="19"/>
  <c r="U68" i="19"/>
  <c r="T68" i="19"/>
  <c r="U63" i="19"/>
  <c r="P73" i="19"/>
  <c r="Q114" i="19"/>
  <c r="Q115" i="19"/>
  <c r="U72" i="21"/>
  <c r="T72" i="21"/>
  <c r="U38" i="22"/>
  <c r="T38" i="22"/>
  <c r="T32" i="23"/>
  <c r="U32" i="23"/>
  <c r="U74" i="13"/>
  <c r="U73" i="13"/>
  <c r="T74" i="13"/>
  <c r="T73" i="13"/>
  <c r="U75" i="14"/>
  <c r="U69" i="14"/>
  <c r="T75" i="14"/>
  <c r="T69" i="14"/>
  <c r="U17" i="14"/>
  <c r="T17" i="14"/>
  <c r="U42" i="14"/>
  <c r="T42" i="14"/>
  <c r="T45" i="14"/>
  <c r="R87" i="15"/>
  <c r="P87" i="16"/>
  <c r="T55" i="17"/>
  <c r="P87" i="18"/>
  <c r="U26" i="20"/>
  <c r="T26" i="20"/>
  <c r="T35" i="20"/>
  <c r="U26" i="21"/>
  <c r="T26" i="21"/>
  <c r="U30" i="21"/>
  <c r="T30" i="21"/>
  <c r="Q42" i="21"/>
  <c r="U42" i="21" s="1"/>
  <c r="Q55" i="21"/>
  <c r="U55" i="21" s="1"/>
  <c r="U61" i="21"/>
  <c r="T61" i="21"/>
  <c r="Q32" i="22"/>
  <c r="Q42" i="22"/>
  <c r="U42" i="22" s="1"/>
  <c r="U52" i="22"/>
  <c r="T52" i="22"/>
  <c r="P69" i="22"/>
  <c r="T69" i="22" s="1"/>
  <c r="U91" i="22"/>
  <c r="T91" i="22"/>
  <c r="U11" i="23"/>
  <c r="T11" i="23"/>
  <c r="S17" i="23"/>
  <c r="Q17" i="23"/>
  <c r="U41" i="24"/>
  <c r="T41" i="24"/>
  <c r="U64" i="24"/>
  <c r="T64" i="24"/>
  <c r="U103" i="1"/>
  <c r="T103" i="1"/>
  <c r="U50" i="19"/>
  <c r="P87" i="19"/>
  <c r="U93" i="19"/>
  <c r="U13" i="20"/>
  <c r="U24" i="20"/>
  <c r="S26" i="20"/>
  <c r="U41" i="20"/>
  <c r="R42" i="20"/>
  <c r="U44" i="20"/>
  <c r="U52" i="20"/>
  <c r="U64" i="20"/>
  <c r="U73" i="20"/>
  <c r="T73" i="20"/>
  <c r="U74" i="20"/>
  <c r="T74" i="20"/>
  <c r="S75" i="20"/>
  <c r="U95" i="20"/>
  <c r="U17" i="21"/>
  <c r="U15" i="21"/>
  <c r="S17" i="21"/>
  <c r="U29" i="21"/>
  <c r="T42" i="21"/>
  <c r="U46" i="21"/>
  <c r="U54" i="21"/>
  <c r="R55" i="21"/>
  <c r="U57" i="21"/>
  <c r="U66" i="21"/>
  <c r="S68" i="21"/>
  <c r="R69" i="21"/>
  <c r="S73" i="21"/>
  <c r="R74" i="21"/>
  <c r="U89" i="21"/>
  <c r="U20" i="22"/>
  <c r="U31" i="22"/>
  <c r="R32" i="22"/>
  <c r="U34" i="22"/>
  <c r="R35" i="22"/>
  <c r="T51" i="22"/>
  <c r="U68" i="22"/>
  <c r="T68" i="22"/>
  <c r="U63" i="22"/>
  <c r="Q69" i="22"/>
  <c r="U69" i="22" s="1"/>
  <c r="S73" i="22"/>
  <c r="P35" i="23"/>
  <c r="U93" i="23"/>
  <c r="T93" i="23"/>
  <c r="U95" i="24"/>
  <c r="T95" i="24"/>
  <c r="T111" i="19"/>
  <c r="U111" i="19"/>
  <c r="U105" i="7"/>
  <c r="T105" i="7"/>
  <c r="R87" i="19"/>
  <c r="P87" i="20"/>
  <c r="U74" i="21"/>
  <c r="U73" i="21"/>
  <c r="T73" i="21"/>
  <c r="T74" i="21"/>
  <c r="U75" i="22"/>
  <c r="U17" i="22"/>
  <c r="T42" i="22"/>
  <c r="P55" i="22"/>
  <c r="T55" i="22" s="1"/>
  <c r="U74" i="22"/>
  <c r="T74" i="22"/>
  <c r="U73" i="22"/>
  <c r="T73" i="22"/>
  <c r="P55" i="23"/>
  <c r="T55" i="23" s="1"/>
  <c r="P74" i="23"/>
  <c r="P42" i="24"/>
  <c r="Q61" i="24"/>
  <c r="T109" i="19"/>
  <c r="U109" i="19"/>
  <c r="T100" i="16"/>
  <c r="U100" i="16"/>
  <c r="T105" i="13"/>
  <c r="U105" i="13"/>
  <c r="Q32" i="20"/>
  <c r="Q35" i="20"/>
  <c r="U35" i="20" s="1"/>
  <c r="U68" i="20"/>
  <c r="T68" i="20"/>
  <c r="P68" i="20"/>
  <c r="P73" i="20"/>
  <c r="Q87" i="20"/>
  <c r="T55" i="21"/>
  <c r="U87" i="21"/>
  <c r="E87" i="21"/>
  <c r="E115" i="21" s="1"/>
  <c r="U115" i="21" s="1"/>
  <c r="T87" i="21"/>
  <c r="T13" i="22"/>
  <c r="T24" i="22"/>
  <c r="T40" i="22"/>
  <c r="T49" i="22"/>
  <c r="Q55" i="22"/>
  <c r="T57" i="22"/>
  <c r="U61" i="23"/>
  <c r="T61" i="23"/>
  <c r="P32" i="24"/>
  <c r="U52" i="24"/>
  <c r="T52" i="24"/>
  <c r="T98" i="18"/>
  <c r="U98" i="18"/>
  <c r="Q75" i="19"/>
  <c r="U75" i="19" s="1"/>
  <c r="Q17" i="20"/>
  <c r="P55" i="20"/>
  <c r="T55" i="20" s="1"/>
  <c r="Q68" i="20"/>
  <c r="R87" i="20"/>
  <c r="P87" i="21"/>
  <c r="P69" i="23"/>
  <c r="T69" i="23" s="1"/>
  <c r="U44" i="24"/>
  <c r="T44" i="24"/>
  <c r="L114" i="21"/>
  <c r="R114" i="21" s="1"/>
  <c r="R97" i="21"/>
  <c r="U112" i="21"/>
  <c r="T112" i="21"/>
  <c r="U104" i="17"/>
  <c r="T104" i="17"/>
  <c r="S97" i="13"/>
  <c r="M114" i="13"/>
  <c r="S114" i="13" s="1"/>
  <c r="U35" i="23"/>
  <c r="P61" i="19"/>
  <c r="P26" i="20"/>
  <c r="Q55" i="20"/>
  <c r="U55" i="20" s="1"/>
  <c r="Q69" i="20"/>
  <c r="U69" i="20" s="1"/>
  <c r="T71" i="20"/>
  <c r="Q74" i="20"/>
  <c r="P75" i="20"/>
  <c r="T75" i="20" s="1"/>
  <c r="S87" i="20"/>
  <c r="P17" i="21"/>
  <c r="T17" i="21" s="1"/>
  <c r="Q32" i="21"/>
  <c r="Q35" i="21"/>
  <c r="U35" i="21" s="1"/>
  <c r="U68" i="21"/>
  <c r="T68" i="21"/>
  <c r="P68" i="21"/>
  <c r="P73" i="21"/>
  <c r="Q87" i="21"/>
  <c r="U39" i="22"/>
  <c r="P61" i="22"/>
  <c r="T63" i="22"/>
  <c r="P73" i="22"/>
  <c r="U22" i="23"/>
  <c r="T22" i="23"/>
  <c r="U50" i="23"/>
  <c r="T50" i="23"/>
  <c r="Q73" i="23"/>
  <c r="U26" i="24"/>
  <c r="T26" i="24"/>
  <c r="U74" i="19"/>
  <c r="T74" i="19"/>
  <c r="U73" i="19"/>
  <c r="T73" i="19"/>
  <c r="T69" i="20"/>
  <c r="U75" i="20"/>
  <c r="U17" i="20"/>
  <c r="U42" i="20"/>
  <c r="T42" i="20"/>
  <c r="R87" i="21"/>
  <c r="U26" i="22"/>
  <c r="T26" i="22"/>
  <c r="Q61" i="22"/>
  <c r="U39" i="23"/>
  <c r="T39" i="23"/>
  <c r="P35" i="24"/>
  <c r="T35" i="24" s="1"/>
  <c r="T104" i="22"/>
  <c r="U104" i="22"/>
  <c r="U109" i="4"/>
  <c r="T109" i="4"/>
  <c r="T87" i="23"/>
  <c r="S87" i="17"/>
  <c r="U68" i="18"/>
  <c r="T68" i="18"/>
  <c r="Q87" i="18"/>
  <c r="U55" i="19"/>
  <c r="T55" i="19"/>
  <c r="U87" i="19"/>
  <c r="E87" i="19"/>
  <c r="E115" i="19" s="1"/>
  <c r="U115" i="19" s="1"/>
  <c r="T87" i="19"/>
  <c r="T71" i="21"/>
  <c r="S87" i="21"/>
  <c r="T9" i="22"/>
  <c r="T37" i="22"/>
  <c r="T71" i="22"/>
  <c r="Q68" i="23"/>
  <c r="U13" i="24"/>
  <c r="T13" i="24"/>
  <c r="U61" i="24"/>
  <c r="T61" i="24"/>
  <c r="E82" i="17"/>
  <c r="U105" i="1"/>
  <c r="T105" i="1"/>
  <c r="P114" i="24"/>
  <c r="L114" i="5"/>
  <c r="R114" i="5" s="1"/>
  <c r="R97" i="5"/>
  <c r="Q74" i="22"/>
  <c r="P75" i="22"/>
  <c r="T75" i="22" s="1"/>
  <c r="S87" i="22"/>
  <c r="P17" i="23"/>
  <c r="T17" i="23" s="1"/>
  <c r="Q32" i="23"/>
  <c r="Q35" i="23"/>
  <c r="U68" i="23"/>
  <c r="T68" i="23"/>
  <c r="P68" i="23"/>
  <c r="P73" i="23"/>
  <c r="Q87" i="23"/>
  <c r="U55" i="24"/>
  <c r="T55" i="24"/>
  <c r="U87" i="24"/>
  <c r="E87" i="24"/>
  <c r="E115" i="24" s="1"/>
  <c r="U115" i="24" s="1"/>
  <c r="T87" i="24"/>
  <c r="U94" i="24"/>
  <c r="E82" i="14"/>
  <c r="U103" i="24"/>
  <c r="U105" i="24"/>
  <c r="T103" i="22"/>
  <c r="U98" i="21"/>
  <c r="U98" i="20"/>
  <c r="U106" i="19"/>
  <c r="U108" i="19"/>
  <c r="T110" i="19"/>
  <c r="S97" i="18"/>
  <c r="T99" i="18"/>
  <c r="T105" i="12"/>
  <c r="U105" i="12"/>
  <c r="U100" i="10"/>
  <c r="T100" i="10"/>
  <c r="P26" i="23"/>
  <c r="T46" i="23"/>
  <c r="T54" i="23"/>
  <c r="Q55" i="23"/>
  <c r="U55" i="23" s="1"/>
  <c r="T57" i="23"/>
  <c r="T66" i="23"/>
  <c r="Q69" i="23"/>
  <c r="U69" i="23" s="1"/>
  <c r="Q74" i="23"/>
  <c r="P75" i="23"/>
  <c r="T75" i="23" s="1"/>
  <c r="S87" i="23"/>
  <c r="P17" i="24"/>
  <c r="Q32" i="24"/>
  <c r="Q35" i="24"/>
  <c r="U35" i="24" s="1"/>
  <c r="U68" i="24"/>
  <c r="T68" i="24"/>
  <c r="P68" i="24"/>
  <c r="P73" i="24"/>
  <c r="Q87" i="24"/>
  <c r="E82" i="16"/>
  <c r="U98" i="1"/>
  <c r="M114" i="22"/>
  <c r="S114" i="22" s="1"/>
  <c r="M114" i="16"/>
  <c r="S114" i="16" s="1"/>
  <c r="R97" i="13"/>
  <c r="U98" i="10"/>
  <c r="T98" i="10"/>
  <c r="U110" i="10"/>
  <c r="T110" i="10"/>
  <c r="U101" i="6"/>
  <c r="T101" i="6"/>
  <c r="U102" i="2"/>
  <c r="T102" i="2"/>
  <c r="Q26" i="23"/>
  <c r="U42" i="23"/>
  <c r="T42" i="23"/>
  <c r="P42" i="23"/>
  <c r="T45" i="23"/>
  <c r="T53" i="23"/>
  <c r="Q75" i="23"/>
  <c r="U75" i="23" s="1"/>
  <c r="Q17" i="24"/>
  <c r="P55" i="24"/>
  <c r="T67" i="24"/>
  <c r="Q68" i="24"/>
  <c r="P69" i="24"/>
  <c r="T69" i="24" s="1"/>
  <c r="Q73" i="24"/>
  <c r="P74" i="24"/>
  <c r="R87" i="24"/>
  <c r="T111" i="1"/>
  <c r="T99" i="23"/>
  <c r="U105" i="23"/>
  <c r="T107" i="23"/>
  <c r="U109" i="23"/>
  <c r="U101" i="21"/>
  <c r="U105" i="8"/>
  <c r="T105" i="8"/>
  <c r="U110" i="2"/>
  <c r="T110" i="2"/>
  <c r="U55" i="22"/>
  <c r="U87" i="22"/>
  <c r="E87" i="22"/>
  <c r="E115" i="22" s="1"/>
  <c r="U115" i="22" s="1"/>
  <c r="T87" i="22"/>
  <c r="T93" i="22"/>
  <c r="T13" i="23"/>
  <c r="T24" i="23"/>
  <c r="T41" i="23"/>
  <c r="T44" i="23"/>
  <c r="T52" i="23"/>
  <c r="T64" i="23"/>
  <c r="T95" i="23"/>
  <c r="T15" i="24"/>
  <c r="P26" i="24"/>
  <c r="T29" i="24"/>
  <c r="T46" i="24"/>
  <c r="T54" i="24"/>
  <c r="Q55" i="24"/>
  <c r="T57" i="24"/>
  <c r="T66" i="24"/>
  <c r="Q69" i="24"/>
  <c r="U69" i="24" s="1"/>
  <c r="T71" i="24"/>
  <c r="Q74" i="24"/>
  <c r="P75" i="24"/>
  <c r="T75" i="24" s="1"/>
  <c r="S87" i="24"/>
  <c r="T89" i="24"/>
  <c r="E82" i="24"/>
  <c r="E82" i="22"/>
  <c r="E82" i="6"/>
  <c r="S97" i="20"/>
  <c r="R97" i="19"/>
  <c r="M114" i="14"/>
  <c r="S114" i="14" s="1"/>
  <c r="T110" i="13"/>
  <c r="U110" i="13"/>
  <c r="U108" i="10"/>
  <c r="T108" i="10"/>
  <c r="U99" i="6"/>
  <c r="T99" i="6"/>
  <c r="E97" i="6"/>
  <c r="E114" i="6" s="1"/>
  <c r="P87" i="22"/>
  <c r="T40" i="23"/>
  <c r="T51" i="23"/>
  <c r="T63" i="23"/>
  <c r="U74" i="23"/>
  <c r="T74" i="23"/>
  <c r="U73" i="23"/>
  <c r="T73" i="23"/>
  <c r="T94" i="23"/>
  <c r="U17" i="24"/>
  <c r="T17" i="24"/>
  <c r="T14" i="24"/>
  <c r="T25" i="24"/>
  <c r="T28" i="24"/>
  <c r="U42" i="24"/>
  <c r="T42" i="24"/>
  <c r="T45" i="24"/>
  <c r="T53" i="24"/>
  <c r="T65" i="24"/>
  <c r="Q75" i="24"/>
  <c r="U75" i="24" s="1"/>
  <c r="T96" i="24"/>
  <c r="E82" i="1"/>
  <c r="R97" i="1"/>
  <c r="E97" i="23"/>
  <c r="T97" i="23" s="1"/>
  <c r="T109" i="22"/>
  <c r="T111" i="22"/>
  <c r="T108" i="21"/>
  <c r="T111" i="18"/>
  <c r="U112" i="13"/>
  <c r="L114" i="12"/>
  <c r="R114" i="12" s="1"/>
  <c r="R97" i="12"/>
  <c r="U110" i="9"/>
  <c r="T110" i="9"/>
  <c r="U109" i="7"/>
  <c r="T109" i="7"/>
  <c r="T103" i="4"/>
  <c r="U103" i="4"/>
  <c r="U108" i="2"/>
  <c r="T108" i="2"/>
  <c r="U26" i="23"/>
  <c r="Q87" i="22"/>
  <c r="U63" i="23"/>
  <c r="U87" i="23"/>
  <c r="E87" i="23"/>
  <c r="E115" i="23" s="1"/>
  <c r="U115" i="23" s="1"/>
  <c r="U45" i="24"/>
  <c r="S97" i="1"/>
  <c r="T112" i="23"/>
  <c r="T107" i="22"/>
  <c r="T103" i="18"/>
  <c r="T105" i="18"/>
  <c r="T105" i="16"/>
  <c r="T107" i="16"/>
  <c r="U105" i="15"/>
  <c r="U107" i="15"/>
  <c r="T99" i="14"/>
  <c r="T101" i="14"/>
  <c r="T107" i="14"/>
  <c r="T109" i="14"/>
  <c r="T98" i="13"/>
  <c r="U106" i="10"/>
  <c r="T106" i="10"/>
  <c r="P87" i="23"/>
  <c r="U73" i="24"/>
  <c r="T73" i="24"/>
  <c r="U74" i="24"/>
  <c r="T74" i="24"/>
  <c r="E82" i="13"/>
  <c r="U111" i="24"/>
  <c r="T98" i="23"/>
  <c r="T106" i="23"/>
  <c r="T110" i="23"/>
  <c r="T100" i="21"/>
  <c r="T102" i="21"/>
  <c r="U104" i="20"/>
  <c r="U106" i="20"/>
  <c r="R97" i="18"/>
  <c r="T107" i="18"/>
  <c r="U111" i="17"/>
  <c r="T109" i="16"/>
  <c r="U99" i="15"/>
  <c r="T103" i="14"/>
  <c r="T105" i="14"/>
  <c r="U111" i="13"/>
  <c r="T111" i="13"/>
  <c r="U108" i="9"/>
  <c r="T108" i="9"/>
  <c r="U107" i="7"/>
  <c r="T107" i="7"/>
  <c r="U101" i="4"/>
  <c r="T101" i="4"/>
  <c r="T111" i="4"/>
  <c r="U111" i="4"/>
  <c r="U106" i="2"/>
  <c r="T106" i="2"/>
  <c r="U17" i="23"/>
  <c r="T98" i="12"/>
  <c r="T104" i="8"/>
  <c r="U102" i="7"/>
  <c r="U104" i="7"/>
  <c r="U104" i="5"/>
  <c r="U112" i="5"/>
  <c r="T108" i="4"/>
  <c r="U105" i="2"/>
  <c r="T98" i="11"/>
  <c r="U100" i="11"/>
  <c r="T101" i="3"/>
  <c r="T103" i="3"/>
  <c r="T105" i="3"/>
  <c r="T109" i="3"/>
  <c r="T111" i="3"/>
  <c r="T109" i="13"/>
  <c r="T101" i="12"/>
  <c r="T103" i="12"/>
  <c r="T100" i="9"/>
  <c r="T102" i="9"/>
  <c r="S97" i="12"/>
  <c r="S97" i="8"/>
  <c r="S97" i="7"/>
  <c r="S97" i="4"/>
  <c r="L114" i="9"/>
  <c r="R114" i="9" s="1"/>
  <c r="T107" i="6"/>
  <c r="U109" i="6"/>
  <c r="T98" i="2"/>
  <c r="T100" i="2"/>
  <c r="T106" i="3"/>
  <c r="U108" i="3"/>
  <c r="R97" i="9"/>
  <c r="U106" i="5"/>
  <c r="B114" i="19"/>
  <c r="J114" i="19"/>
  <c r="J114" i="17"/>
  <c r="J114" i="15"/>
  <c r="F114" i="14"/>
  <c r="B115" i="19"/>
  <c r="J115" i="19"/>
  <c r="F114" i="16"/>
  <c r="B114" i="11"/>
  <c r="J114" i="11"/>
  <c r="F114" i="10"/>
  <c r="U115" i="10"/>
  <c r="J114" i="9"/>
  <c r="N114" i="8"/>
  <c r="N114" i="18"/>
  <c r="B114" i="17"/>
  <c r="N114" i="14"/>
  <c r="F115" i="14"/>
  <c r="N114" i="12"/>
  <c r="J114" i="5"/>
  <c r="F114" i="4"/>
  <c r="T115" i="4"/>
  <c r="J114" i="3"/>
  <c r="N114" i="2"/>
  <c r="T115" i="24"/>
  <c r="J114" i="23"/>
  <c r="F114" i="22"/>
  <c r="N114" i="22"/>
  <c r="F114" i="20"/>
  <c r="N114" i="16"/>
  <c r="B114" i="15"/>
  <c r="B114" i="5"/>
  <c r="B114" i="3"/>
  <c r="B114" i="23"/>
  <c r="B114" i="21"/>
  <c r="F114" i="8"/>
  <c r="J114" i="7"/>
  <c r="U115" i="3"/>
  <c r="J114" i="1"/>
  <c r="J115" i="17"/>
  <c r="T115" i="17"/>
  <c r="F114" i="12"/>
  <c r="N114" i="10"/>
  <c r="B114" i="7"/>
  <c r="F114" i="6"/>
  <c r="N114" i="4"/>
  <c r="B114" i="1"/>
  <c r="F114" i="18"/>
  <c r="J115" i="15"/>
  <c r="J114" i="13"/>
  <c r="N114" i="6"/>
  <c r="N114" i="24"/>
  <c r="T115" i="21"/>
  <c r="N114" i="20"/>
  <c r="B114" i="13"/>
  <c r="U97" i="23"/>
  <c r="E114" i="11"/>
  <c r="U97" i="11"/>
  <c r="T97" i="11"/>
  <c r="T115" i="1"/>
  <c r="U101" i="15"/>
  <c r="E97" i="15"/>
  <c r="T101" i="15"/>
  <c r="M114" i="6"/>
  <c r="S114" i="6" s="1"/>
  <c r="S97" i="6"/>
  <c r="U104" i="16"/>
  <c r="T104" i="16"/>
  <c r="R97" i="22"/>
  <c r="U108" i="22"/>
  <c r="T108" i="22"/>
  <c r="U105" i="19"/>
  <c r="T105" i="19"/>
  <c r="M114" i="11"/>
  <c r="S114" i="11" s="1"/>
  <c r="S97" i="11"/>
  <c r="T102" i="1"/>
  <c r="T110" i="1"/>
  <c r="T99" i="24"/>
  <c r="T107" i="24"/>
  <c r="T98" i="22"/>
  <c r="E97" i="22"/>
  <c r="U100" i="22"/>
  <c r="T100" i="22"/>
  <c r="U105" i="21"/>
  <c r="T105" i="21"/>
  <c r="T99" i="1"/>
  <c r="T107" i="1"/>
  <c r="T104" i="24"/>
  <c r="T112" i="24"/>
  <c r="L114" i="24"/>
  <c r="R114" i="24" s="1"/>
  <c r="E97" i="19"/>
  <c r="M114" i="19"/>
  <c r="S114" i="19" s="1"/>
  <c r="S97" i="19"/>
  <c r="T104" i="1"/>
  <c r="T112" i="1"/>
  <c r="T101" i="24"/>
  <c r="T109" i="24"/>
  <c r="S97" i="23"/>
  <c r="M114" i="23"/>
  <c r="S114" i="23" s="1"/>
  <c r="U103" i="23"/>
  <c r="T103" i="23"/>
  <c r="U111" i="23"/>
  <c r="T111" i="23"/>
  <c r="L114" i="23"/>
  <c r="R114" i="23" s="1"/>
  <c r="U106" i="22"/>
  <c r="U110" i="22"/>
  <c r="S97" i="21"/>
  <c r="L114" i="20"/>
  <c r="R114" i="20" s="1"/>
  <c r="R97" i="20"/>
  <c r="U110" i="18"/>
  <c r="T110" i="18"/>
  <c r="U107" i="17"/>
  <c r="T107" i="17"/>
  <c r="U98" i="14"/>
  <c r="T98" i="14"/>
  <c r="E97" i="14"/>
  <c r="U106" i="14"/>
  <c r="T106" i="14"/>
  <c r="T101" i="1"/>
  <c r="T109" i="1"/>
  <c r="E97" i="24"/>
  <c r="T98" i="24"/>
  <c r="T106" i="24"/>
  <c r="T101" i="23"/>
  <c r="U98" i="22"/>
  <c r="U102" i="22"/>
  <c r="U99" i="21"/>
  <c r="U103" i="21"/>
  <c r="U107" i="21"/>
  <c r="U111" i="21"/>
  <c r="U108" i="20"/>
  <c r="T108" i="20"/>
  <c r="U102" i="18"/>
  <c r="T102" i="18"/>
  <c r="U99" i="17"/>
  <c r="T99" i="17"/>
  <c r="U99" i="12"/>
  <c r="T99" i="12"/>
  <c r="U100" i="23"/>
  <c r="T100" i="23"/>
  <c r="U109" i="15"/>
  <c r="T109" i="15"/>
  <c r="E97" i="1"/>
  <c r="U100" i="20"/>
  <c r="T100" i="20"/>
  <c r="U112" i="16"/>
  <c r="T112" i="16"/>
  <c r="E97" i="20"/>
  <c r="T115" i="18"/>
  <c r="U107" i="12"/>
  <c r="U99" i="11"/>
  <c r="T99" i="11"/>
  <c r="U98" i="9"/>
  <c r="T98" i="9"/>
  <c r="E97" i="9"/>
  <c r="U98" i="8"/>
  <c r="T98" i="8"/>
  <c r="E97" i="8"/>
  <c r="U107" i="11"/>
  <c r="T107" i="11"/>
  <c r="U104" i="10"/>
  <c r="T104" i="10"/>
  <c r="U106" i="9"/>
  <c r="T106" i="9"/>
  <c r="U106" i="8"/>
  <c r="T106" i="8"/>
  <c r="L114" i="7"/>
  <c r="R114" i="7" s="1"/>
  <c r="R97" i="7"/>
  <c r="T115" i="20"/>
  <c r="L114" i="16"/>
  <c r="R114" i="16" s="1"/>
  <c r="M114" i="15"/>
  <c r="S114" i="15" s="1"/>
  <c r="U115" i="13"/>
  <c r="U112" i="10"/>
  <c r="T112" i="10"/>
  <c r="R97" i="14"/>
  <c r="T106" i="12"/>
  <c r="T105" i="11"/>
  <c r="T102" i="10"/>
  <c r="T102" i="20"/>
  <c r="T110" i="20"/>
  <c r="T99" i="19"/>
  <c r="T107" i="19"/>
  <c r="T104" i="18"/>
  <c r="T112" i="18"/>
  <c r="T101" i="17"/>
  <c r="T109" i="17"/>
  <c r="E97" i="16"/>
  <c r="T98" i="16"/>
  <c r="T106" i="16"/>
  <c r="T103" i="15"/>
  <c r="T111" i="15"/>
  <c r="T100" i="14"/>
  <c r="T108" i="14"/>
  <c r="T108" i="12"/>
  <c r="U101" i="9"/>
  <c r="T101" i="9"/>
  <c r="U100" i="7"/>
  <c r="T100" i="7"/>
  <c r="U101" i="2"/>
  <c r="E97" i="2"/>
  <c r="T101" i="2"/>
  <c r="U109" i="2"/>
  <c r="T109" i="2"/>
  <c r="T108" i="23"/>
  <c r="T105" i="22"/>
  <c r="T99" i="20"/>
  <c r="T107" i="20"/>
  <c r="T104" i="19"/>
  <c r="T112" i="19"/>
  <c r="T101" i="18"/>
  <c r="T109" i="18"/>
  <c r="E97" i="17"/>
  <c r="T98" i="17"/>
  <c r="T106" i="17"/>
  <c r="T103" i="16"/>
  <c r="T111" i="16"/>
  <c r="T100" i="15"/>
  <c r="T108" i="15"/>
  <c r="U102" i="11"/>
  <c r="T102" i="11"/>
  <c r="U104" i="11"/>
  <c r="T104" i="11"/>
  <c r="E97" i="10"/>
  <c r="U101" i="10"/>
  <c r="T101" i="10"/>
  <c r="U109" i="9"/>
  <c r="T109" i="9"/>
  <c r="U103" i="8"/>
  <c r="T103" i="8"/>
  <c r="U108" i="7"/>
  <c r="T108" i="7"/>
  <c r="E97" i="5"/>
  <c r="U102" i="5"/>
  <c r="T102" i="5"/>
  <c r="U110" i="5"/>
  <c r="T110" i="5"/>
  <c r="E97" i="4"/>
  <c r="U99" i="4"/>
  <c r="T99" i="4"/>
  <c r="U107" i="4"/>
  <c r="T107" i="4"/>
  <c r="E97" i="3"/>
  <c r="U104" i="3"/>
  <c r="T104" i="3"/>
  <c r="U112" i="3"/>
  <c r="T112" i="3"/>
  <c r="E97" i="18"/>
  <c r="E97" i="13"/>
  <c r="E97" i="12"/>
  <c r="U110" i="11"/>
  <c r="T110" i="11"/>
  <c r="U112" i="11"/>
  <c r="T112" i="11"/>
  <c r="U109" i="10"/>
  <c r="T109" i="10"/>
  <c r="U111" i="8"/>
  <c r="T111" i="8"/>
  <c r="U105" i="6"/>
  <c r="T105" i="6"/>
  <c r="T99" i="10"/>
  <c r="T107" i="10"/>
  <c r="T104" i="9"/>
  <c r="T112" i="9"/>
  <c r="T101" i="8"/>
  <c r="T109" i="8"/>
  <c r="E97" i="7"/>
  <c r="T98" i="7"/>
  <c r="T106" i="7"/>
  <c r="R97" i="6"/>
  <c r="T103" i="6"/>
  <c r="T111" i="6"/>
  <c r="S97" i="5"/>
  <c r="T100" i="5"/>
  <c r="T108" i="5"/>
  <c r="T115" i="5"/>
  <c r="T105" i="4"/>
  <c r="T102" i="3"/>
  <c r="T110" i="3"/>
  <c r="T99" i="2"/>
  <c r="T107" i="2"/>
  <c r="U99" i="10"/>
  <c r="T103" i="7"/>
  <c r="T111" i="7"/>
  <c r="T100" i="6"/>
  <c r="T108" i="6"/>
  <c r="T105" i="5"/>
  <c r="T102" i="4"/>
  <c r="T110" i="4"/>
  <c r="T99" i="3"/>
  <c r="T107" i="3"/>
  <c r="T104" i="2"/>
  <c r="T112" i="2"/>
  <c r="T115" i="7"/>
  <c r="L114" i="3"/>
  <c r="R114" i="3" s="1"/>
  <c r="M114" i="2"/>
  <c r="S114" i="2" s="1"/>
  <c r="T115" i="8"/>
  <c r="L114" i="4"/>
  <c r="R114" i="4" s="1"/>
  <c r="M114" i="3"/>
  <c r="S114" i="3" s="1"/>
  <c r="T115" i="9"/>
  <c r="T115" i="2"/>
  <c r="T115" i="11" l="1"/>
  <c r="T32" i="24"/>
  <c r="T97" i="21"/>
  <c r="T26" i="5"/>
  <c r="U32" i="6"/>
  <c r="U32" i="24"/>
  <c r="T115" i="22"/>
  <c r="U115" i="16"/>
  <c r="T115" i="6"/>
  <c r="U32" i="2"/>
  <c r="T32" i="6"/>
  <c r="T61" i="12"/>
  <c r="E114" i="23"/>
  <c r="U114" i="23" s="1"/>
  <c r="P115" i="21"/>
  <c r="P114" i="21"/>
  <c r="P114" i="19"/>
  <c r="P115" i="19"/>
  <c r="U115" i="14"/>
  <c r="T115" i="14"/>
  <c r="P114" i="10"/>
  <c r="P115" i="10"/>
  <c r="Q114" i="1"/>
  <c r="Q115" i="1"/>
  <c r="P114" i="14"/>
  <c r="P115" i="14"/>
  <c r="Q114" i="12"/>
  <c r="Q115" i="12"/>
  <c r="P114" i="17"/>
  <c r="P115" i="17"/>
  <c r="P115" i="13"/>
  <c r="P114" i="13"/>
  <c r="P115" i="5"/>
  <c r="P114" i="5"/>
  <c r="P114" i="22"/>
  <c r="P115" i="22"/>
  <c r="Q114" i="20"/>
  <c r="Q115" i="20"/>
  <c r="P114" i="16"/>
  <c r="P115" i="16"/>
  <c r="Q114" i="17"/>
  <c r="Q115" i="17"/>
  <c r="Q114" i="16"/>
  <c r="Q115" i="16"/>
  <c r="Q114" i="11"/>
  <c r="Q115" i="11"/>
  <c r="P115" i="7"/>
  <c r="P114" i="7"/>
  <c r="P114" i="15"/>
  <c r="P115" i="15"/>
  <c r="U115" i="15"/>
  <c r="T115" i="15"/>
  <c r="P114" i="2"/>
  <c r="P115" i="2"/>
  <c r="Q115" i="21"/>
  <c r="Q114" i="21"/>
  <c r="P115" i="20"/>
  <c r="P114" i="20"/>
  <c r="Q114" i="15"/>
  <c r="Q115" i="15"/>
  <c r="P114" i="11"/>
  <c r="P115" i="11"/>
  <c r="Q114" i="14"/>
  <c r="Q115" i="14"/>
  <c r="Q114" i="13"/>
  <c r="Q115" i="13"/>
  <c r="Q114" i="10"/>
  <c r="Q115" i="10"/>
  <c r="Q115" i="4"/>
  <c r="Q114" i="4"/>
  <c r="T97" i="6"/>
  <c r="T115" i="23"/>
  <c r="T115" i="19"/>
  <c r="Q115" i="23"/>
  <c r="Q114" i="23"/>
  <c r="Q114" i="18"/>
  <c r="Q115" i="18"/>
  <c r="U115" i="12"/>
  <c r="T115" i="12"/>
  <c r="P114" i="9"/>
  <c r="P115" i="9"/>
  <c r="Q115" i="6"/>
  <c r="Q114" i="6"/>
  <c r="P114" i="1"/>
  <c r="P115" i="1"/>
  <c r="Q115" i="5"/>
  <c r="Q114" i="5"/>
  <c r="Q114" i="24"/>
  <c r="Q115" i="24"/>
  <c r="P115" i="8"/>
  <c r="P114" i="8"/>
  <c r="U97" i="6"/>
  <c r="Q114" i="22"/>
  <c r="Q115" i="22"/>
  <c r="E114" i="21"/>
  <c r="P115" i="23"/>
  <c r="P114" i="23"/>
  <c r="P114" i="18"/>
  <c r="P115" i="18"/>
  <c r="P115" i="12"/>
  <c r="P114" i="12"/>
  <c r="U32" i="12"/>
  <c r="T32" i="12"/>
  <c r="Q114" i="3"/>
  <c r="Q115" i="3"/>
  <c r="E114" i="1"/>
  <c r="U97" i="1"/>
  <c r="T97" i="1"/>
  <c r="U97" i="22"/>
  <c r="T97" i="22"/>
  <c r="E114" i="22"/>
  <c r="E114" i="4"/>
  <c r="U97" i="4"/>
  <c r="T97" i="4"/>
  <c r="U97" i="8"/>
  <c r="T97" i="8"/>
  <c r="E114" i="8"/>
  <c r="E114" i="18"/>
  <c r="U97" i="18"/>
  <c r="T97" i="18"/>
  <c r="E114" i="16"/>
  <c r="U97" i="16"/>
  <c r="T97" i="16"/>
  <c r="U97" i="20"/>
  <c r="T97" i="20"/>
  <c r="E114" i="20"/>
  <c r="U97" i="14"/>
  <c r="T97" i="14"/>
  <c r="E114" i="14"/>
  <c r="U114" i="11"/>
  <c r="T114" i="11"/>
  <c r="U97" i="7"/>
  <c r="T97" i="7"/>
  <c r="E114" i="7"/>
  <c r="E114" i="3"/>
  <c r="U97" i="3"/>
  <c r="T97" i="3"/>
  <c r="T97" i="9"/>
  <c r="E114" i="9"/>
  <c r="U97" i="9"/>
  <c r="E114" i="19"/>
  <c r="U97" i="19"/>
  <c r="T97" i="19"/>
  <c r="U114" i="21"/>
  <c r="T114" i="21"/>
  <c r="U114" i="6"/>
  <c r="T114" i="6"/>
  <c r="E114" i="10"/>
  <c r="T97" i="10"/>
  <c r="U97" i="10"/>
  <c r="E114" i="17"/>
  <c r="U97" i="17"/>
  <c r="T97" i="17"/>
  <c r="T97" i="12"/>
  <c r="E114" i="12"/>
  <c r="U97" i="12"/>
  <c r="U97" i="13"/>
  <c r="E114" i="13"/>
  <c r="T97" i="13"/>
  <c r="E114" i="5"/>
  <c r="U97" i="5"/>
  <c r="T97" i="5"/>
  <c r="T97" i="2"/>
  <c r="E114" i="2"/>
  <c r="U97" i="2"/>
  <c r="E114" i="24"/>
  <c r="U97" i="24"/>
  <c r="T97" i="24"/>
  <c r="T97" i="15"/>
  <c r="E114" i="15"/>
  <c r="U97" i="15"/>
  <c r="T114" i="23" l="1"/>
  <c r="U114" i="24"/>
  <c r="T114" i="24"/>
  <c r="U114" i="2"/>
  <c r="T114" i="2"/>
  <c r="T114" i="14"/>
  <c r="U114" i="14"/>
  <c r="T114" i="22"/>
  <c r="U114" i="22"/>
  <c r="U114" i="18"/>
  <c r="T114" i="18"/>
  <c r="U114" i="15"/>
  <c r="T114" i="15"/>
  <c r="U114" i="10"/>
  <c r="T114" i="10"/>
  <c r="U114" i="4"/>
  <c r="T114" i="4"/>
  <c r="U114" i="17"/>
  <c r="T114" i="17"/>
  <c r="U114" i="3"/>
  <c r="T114" i="3"/>
  <c r="T114" i="7"/>
  <c r="U114" i="7"/>
  <c r="U114" i="12"/>
  <c r="T114" i="12"/>
  <c r="U114" i="9"/>
  <c r="T114" i="9"/>
  <c r="U114" i="16"/>
  <c r="T114" i="16"/>
  <c r="T114" i="13"/>
  <c r="U114" i="13"/>
  <c r="T114" i="20"/>
  <c r="U114" i="20"/>
  <c r="U114" i="19"/>
  <c r="T114" i="19"/>
  <c r="U114" i="8"/>
  <c r="T114" i="8"/>
  <c r="U114" i="5"/>
  <c r="T114" i="5"/>
  <c r="U114" i="1"/>
  <c r="T114" i="1"/>
</calcChain>
</file>

<file path=xl/sharedStrings.xml><?xml version="1.0" encoding="utf-8"?>
<sst xmlns="http://schemas.openxmlformats.org/spreadsheetml/2006/main" count="8860" uniqueCount="151">
  <si>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</si>
  <si>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</si>
  <si>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</si>
  <si>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</si>
  <si>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FREE STATE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</si>
  <si>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</si>
  <si>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</si>
  <si>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</si>
  <si>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</si>
  <si>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</si>
  <si>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</si>
  <si>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</si>
  <si>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</si>
  <si>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</si>
  <si>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</si>
  <si>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</si>
  <si>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</si>
  <si>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</si>
  <si>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</si>
  <si>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</si>
  <si>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</si>
  <si>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</si>
  <si>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</si>
  <si>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</si>
  <si>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</si>
  <si>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</si>
  <si>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</si>
  <si>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</si>
  <si>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</si>
  <si>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</si>
  <si>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</si>
  <si>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</si>
  <si>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</si>
  <si>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</si>
  <si>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</si>
  <si>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</si>
  <si>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</si>
  <si>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</si>
  <si>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</si>
  <si>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</si>
  <si>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</si>
  <si>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</si>
  <si>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</si>
  <si>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</si>
  <si>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</si>
  <si>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</si>
  <si>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</si>
  <si>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</si>
  <si>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</si>
  <si>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</si>
  <si>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</si>
  <si>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</si>
  <si>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</si>
  <si>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</si>
  <si>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</si>
  <si>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</si>
  <si>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</si>
  <si>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</si>
  <si>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</si>
  <si>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</si>
  <si>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</si>
  <si>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</si>
  <si>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</si>
  <si>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</si>
  <si>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</si>
  <si>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</si>
  <si>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</si>
  <si>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</si>
  <si>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</si>
  <si>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</si>
  <si>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</si>
  <si>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</si>
  <si>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</si>
  <si>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</si>
  <si>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</si>
  <si>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</si>
  <si>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</si>
  <si>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</si>
  <si>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</si>
  <si>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</si>
  <si>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</si>
  <si>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</si>
  <si>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</si>
  <si>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</si>
  <si>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</si>
  <si>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</si>
  <si>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</si>
  <si>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</si>
  <si>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</si>
  <si>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</si>
  <si>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</si>
  <si>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</si>
  <si>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</si>
  <si>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</si>
  <si>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</si>
  <si>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</si>
  <si>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</si>
  <si>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</si>
  <si>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</si>
  <si>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</si>
  <si>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</si>
  <si>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</si>
  <si>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</si>
  <si>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</si>
  <si>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</si>
  <si>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</si>
  <si>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</si>
  <si>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</si>
  <si>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</si>
  <si>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</si>
  <si>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</si>
  <si>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</si>
  <si>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</si>
  <si>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</si>
  <si>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MANGAUNG (MAN)</t>
  </si>
  <si>
    <t>FREE STATE: LETSEMENG (FS161)</t>
  </si>
  <si>
    <t>FREE STATE: KOPANONG (FS162)</t>
  </si>
  <si>
    <t>FREE STATE: MOHOKARE (FS163)</t>
  </si>
  <si>
    <t>FREE STATE: XHARIEP (DC16)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</si>
  <si>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</si>
  <si>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</si>
  <si>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</si>
  <si>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</si>
  <si>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</si>
  <si>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LEJWELEPUTSWA (DC18)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</si>
  <si>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</si>
  <si>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</si>
  <si>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</si>
  <si>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</si>
  <si>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</si>
  <si>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</si>
  <si>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THABO MOFUTSANYANA (DC19)</t>
  </si>
  <si>
    <t>FREE STATE: MOQHAKA (FS201)</t>
  </si>
  <si>
    <t>FREE STATE: NGWATHE (FS203)</t>
  </si>
  <si>
    <t>FREE STATE: METSIMAHOLO (FS204)</t>
  </si>
  <si>
    <t>FREE STATE: MAFUBE (FS205)</t>
  </si>
  <si>
    <t>FREE STATE: FEZILE DABI (DC20)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</si>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</sst>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58000000</v>
      </c>
      <c r="C10" s="108"/>
      <c r="D10" s="108"/>
      <c r="E10" s="108">
        <f t="shared" ref="E10:E17" si="0">$B10      +$C10      +$D10</f>
        <v>58000000</v>
      </c>
      <c r="F10" s="109">
        <v>58000000</v>
      </c>
      <c r="G10" s="110">
        <v>58000000</v>
      </c>
      <c r="H10" s="109">
        <v>17044000</v>
      </c>
      <c r="I10" s="110">
        <v>9571692</v>
      </c>
      <c r="J10" s="109">
        <v>14707000</v>
      </c>
      <c r="K10" s="110">
        <v>8758690</v>
      </c>
      <c r="L10" s="109"/>
      <c r="M10" s="110"/>
      <c r="N10" s="109"/>
      <c r="O10" s="110"/>
      <c r="P10" s="109">
        <f t="shared" ref="P10:P17" si="1">$H10      +$J10      +$L10      +$N10</f>
        <v>31751000</v>
      </c>
      <c r="Q10" s="110">
        <f t="shared" ref="Q10:Q17" si="2">$I10      +$K10      +$M10      +$O10</f>
        <v>18330382</v>
      </c>
      <c r="R10" s="54">
        <f t="shared" ref="R10:R17" si="3">IF(($H10      =0),0,((($J10      -$H10      )/$H10      )*100))</f>
        <v>-13.71157005397794</v>
      </c>
      <c r="S10" s="55">
        <f t="shared" ref="S10:S17" si="4">IF(($I10      =0),0,((($K10      -$I10      )/$I10      )*100))</f>
        <v>-8.4938169761417317</v>
      </c>
      <c r="T10" s="54">
        <f t="shared" ref="T10:T16" si="5">IF(($E10      =0),0,(($P10      /$E10      )*100))</f>
        <v>54.743103448275868</v>
      </c>
      <c r="U10" s="56">
        <f t="shared" ref="U10:U16" si="6">IF(($E10      =0),0,(($Q10      /$E10      )*100))</f>
        <v>31.604106896551727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48396000</v>
      </c>
      <c r="C13" s="108"/>
      <c r="D13" s="108"/>
      <c r="E13" s="108">
        <f t="shared" si="0"/>
        <v>48396000</v>
      </c>
      <c r="F13" s="109" t="s">
        <v>36</v>
      </c>
      <c r="G13" s="110" t="s">
        <v>36</v>
      </c>
      <c r="H13" s="109"/>
      <c r="I13" s="110">
        <v>1288029</v>
      </c>
      <c r="J13" s="109"/>
      <c r="K13" s="110">
        <v>9463718</v>
      </c>
      <c r="L13" s="109"/>
      <c r="M13" s="110"/>
      <c r="N13" s="109"/>
      <c r="O13" s="110"/>
      <c r="P13" s="109">
        <f t="shared" si="1"/>
        <v>0</v>
      </c>
      <c r="Q13" s="110">
        <f t="shared" si="2"/>
        <v>10751747</v>
      </c>
      <c r="R13" s="54">
        <f t="shared" si="3"/>
        <v>0</v>
      </c>
      <c r="S13" s="55">
        <f t="shared" si="4"/>
        <v>634.74417113279276</v>
      </c>
      <c r="T13" s="54">
        <f t="shared" si="5"/>
        <v>0</v>
      </c>
      <c r="U13" s="56">
        <f t="shared" si="6"/>
        <v>22.216189354492109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</v>
      </c>
      <c r="C14" s="108"/>
      <c r="D14" s="108"/>
      <c r="E14" s="108">
        <f t="shared" si="0"/>
        <v>300000</v>
      </c>
      <c r="F14" s="109">
        <v>300000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4440000</v>
      </c>
      <c r="C15" s="108"/>
      <c r="D15" s="108"/>
      <c r="E15" s="108">
        <f t="shared" si="0"/>
        <v>4440000</v>
      </c>
      <c r="F15" s="109">
        <v>4440000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111136000</v>
      </c>
      <c r="C17" s="111">
        <f>SUM(C9:C16)</f>
        <v>0</v>
      </c>
      <c r="D17" s="111"/>
      <c r="E17" s="111">
        <f t="shared" si="0"/>
        <v>111136000</v>
      </c>
      <c r="F17" s="112">
        <f t="shared" ref="F17:O17" si="7">SUM(F9:F16)</f>
        <v>62740000</v>
      </c>
      <c r="G17" s="113">
        <f t="shared" si="7"/>
        <v>58000000</v>
      </c>
      <c r="H17" s="112">
        <f t="shared" si="7"/>
        <v>17044000</v>
      </c>
      <c r="I17" s="113">
        <f t="shared" si="7"/>
        <v>10859721</v>
      </c>
      <c r="J17" s="112">
        <f t="shared" si="7"/>
        <v>14707000</v>
      </c>
      <c r="K17" s="113">
        <f t="shared" si="7"/>
        <v>18222408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31751000</v>
      </c>
      <c r="Q17" s="113">
        <f t="shared" si="2"/>
        <v>29082129</v>
      </c>
      <c r="R17" s="58">
        <f t="shared" si="3"/>
        <v>-13.71157005397794</v>
      </c>
      <c r="S17" s="59">
        <f t="shared" si="4"/>
        <v>67.798122990452512</v>
      </c>
      <c r="T17" s="58">
        <f>IF((SUM($E9:$E14))=0,0,(P17/(SUM($E9:$E14))*100))</f>
        <v>29.758378945789911</v>
      </c>
      <c r="U17" s="60">
        <f>IF((SUM($E9:$E14))=0,0,(Q17/(SUM($E9:$E14))*100))</f>
        <v>27.257000262427834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235430000</v>
      </c>
      <c r="C30" s="108"/>
      <c r="D30" s="108"/>
      <c r="E30" s="108">
        <f>$B30      +$C30      +$D30</f>
        <v>235430000</v>
      </c>
      <c r="F30" s="109">
        <v>235430000</v>
      </c>
      <c r="G30" s="110">
        <v>140000000</v>
      </c>
      <c r="H30" s="109">
        <v>9399000</v>
      </c>
      <c r="I30" s="110">
        <v>10866785</v>
      </c>
      <c r="J30" s="109">
        <v>14222000</v>
      </c>
      <c r="K30" s="110">
        <v>16490727</v>
      </c>
      <c r="L30" s="109"/>
      <c r="M30" s="110"/>
      <c r="N30" s="109"/>
      <c r="O30" s="110"/>
      <c r="P30" s="109">
        <f>$H30      +$J30      +$L30      +$N30</f>
        <v>23621000</v>
      </c>
      <c r="Q30" s="110">
        <f>$I30      +$K30      +$M30      +$O30</f>
        <v>27357512</v>
      </c>
      <c r="R30" s="54">
        <f>IF(($H30      =0),0,((($J30      -$H30      )/$H30      )*100))</f>
        <v>51.313969571230977</v>
      </c>
      <c r="S30" s="55">
        <f>IF(($I30      =0),0,((($K30      -$I30      )/$I30      )*100))</f>
        <v>51.75350391123041</v>
      </c>
      <c r="T30" s="54">
        <f>IF(($E30      =0),0,(($P30      /$E30      )*100))</f>
        <v>10.033130866924351</v>
      </c>
      <c r="U30" s="56">
        <f>IF(($E30      =0),0,(($Q30      /$E30      )*100))</f>
        <v>11.62023191606847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10579000</v>
      </c>
      <c r="C31" s="108"/>
      <c r="D31" s="108"/>
      <c r="E31" s="108">
        <f>$B31      +$C31      +$D31</f>
        <v>10579000</v>
      </c>
      <c r="F31" s="109">
        <v>10579000</v>
      </c>
      <c r="G31" s="110">
        <v>7406000</v>
      </c>
      <c r="H31" s="109">
        <v>3183000</v>
      </c>
      <c r="I31" s="110">
        <v>-1284573</v>
      </c>
      <c r="J31" s="109">
        <v>3461000</v>
      </c>
      <c r="K31" s="110">
        <v>5105663</v>
      </c>
      <c r="L31" s="109"/>
      <c r="M31" s="110"/>
      <c r="N31" s="109"/>
      <c r="O31" s="110"/>
      <c r="P31" s="109">
        <f>$H31      +$J31      +$L31      +$N31</f>
        <v>6644000</v>
      </c>
      <c r="Q31" s="110">
        <f>$I31      +$K31      +$M31      +$O31</f>
        <v>3821090</v>
      </c>
      <c r="R31" s="54">
        <f>IF(($H31      =0),0,((($J31      -$H31      )/$H31      )*100))</f>
        <v>8.733898837574614</v>
      </c>
      <c r="S31" s="55">
        <f>IF(($I31      =0),0,((($K31      -$I31      )/$I31      )*100))</f>
        <v>-497.45993415710899</v>
      </c>
      <c r="T31" s="54">
        <f>IF(($E31      =0),0,(($P31      /$E31      )*100))</f>
        <v>62.803667643444562</v>
      </c>
      <c r="U31" s="56">
        <f>IF(($E31      =0),0,(($Q31      /$E31      )*100))</f>
        <v>36.119576519519804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246009000</v>
      </c>
      <c r="C32" s="111">
        <f>SUM(C28:C31)</f>
        <v>0</v>
      </c>
      <c r="D32" s="111"/>
      <c r="E32" s="111">
        <f>$B32      +$C32      +$D32</f>
        <v>246009000</v>
      </c>
      <c r="F32" s="112">
        <f t="shared" ref="F32:O32" si="16">SUM(F28:F31)</f>
        <v>246009000</v>
      </c>
      <c r="G32" s="113">
        <f t="shared" si="16"/>
        <v>147406000</v>
      </c>
      <c r="H32" s="112">
        <f t="shared" si="16"/>
        <v>12582000</v>
      </c>
      <c r="I32" s="113">
        <f t="shared" si="16"/>
        <v>9582212</v>
      </c>
      <c r="J32" s="112">
        <f t="shared" si="16"/>
        <v>17683000</v>
      </c>
      <c r="K32" s="113">
        <f t="shared" si="16"/>
        <v>21596390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30265000</v>
      </c>
      <c r="Q32" s="113">
        <f>$I32      +$K32      +$M32      +$O32</f>
        <v>31178602</v>
      </c>
      <c r="R32" s="58">
        <f>IF(($H32      =0),0,((($J32      -$H32      )/$H32      )*100))</f>
        <v>40.542044190112861</v>
      </c>
      <c r="S32" s="59">
        <f>IF(($I32      =0),0,((($K32      -$I32      )/$I32      )*100))</f>
        <v>125.3800062031606</v>
      </c>
      <c r="T32" s="58">
        <f>IF($E32   =0,0,($P32   /$E32   )*100)</f>
        <v>12.302395440817206</v>
      </c>
      <c r="U32" s="60">
        <f>IF($E32   =0,0,($Q32   /$E32   )*100)</f>
        <v>12.673764780963298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32605000</v>
      </c>
      <c r="C34" s="108"/>
      <c r="D34" s="108"/>
      <c r="E34" s="108">
        <f>$B34      +$C34      +$D34</f>
        <v>32605000</v>
      </c>
      <c r="F34" s="109">
        <v>32605000</v>
      </c>
      <c r="G34" s="110">
        <v>20799000</v>
      </c>
      <c r="H34" s="109">
        <v>5471000</v>
      </c>
      <c r="I34" s="110">
        <v>4214575</v>
      </c>
      <c r="J34" s="109">
        <v>8840000</v>
      </c>
      <c r="K34" s="110">
        <v>6697899</v>
      </c>
      <c r="L34" s="109"/>
      <c r="M34" s="110"/>
      <c r="N34" s="109"/>
      <c r="O34" s="110"/>
      <c r="P34" s="109">
        <f>$H34      +$J34      +$L34      +$N34</f>
        <v>14311000</v>
      </c>
      <c r="Q34" s="110">
        <f>$I34      +$K34      +$M34      +$O34</f>
        <v>10912474</v>
      </c>
      <c r="R34" s="54">
        <f>IF(($H34      =0),0,((($J34      -$H34      )/$H34      )*100))</f>
        <v>61.579235971486014</v>
      </c>
      <c r="S34" s="55">
        <f>IF(($I34      =0),0,((($K34      -$I34      )/$I34      )*100))</f>
        <v>58.922287537889353</v>
      </c>
      <c r="T34" s="54">
        <f>IF(($E34      =0),0,(($P34      /$E34      )*100))</f>
        <v>43.892041097991111</v>
      </c>
      <c r="U34" s="56">
        <f>IF(($E34      =0),0,(($Q34      /$E34      )*100))</f>
        <v>33.468713387517255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32605000</v>
      </c>
      <c r="C35" s="111">
        <f>C34</f>
        <v>0</v>
      </c>
      <c r="D35" s="111"/>
      <c r="E35" s="111">
        <f>$B35      +$C35      +$D35</f>
        <v>32605000</v>
      </c>
      <c r="F35" s="112">
        <f t="shared" ref="F35:O35" si="17">F34</f>
        <v>32605000</v>
      </c>
      <c r="G35" s="113">
        <f t="shared" si="17"/>
        <v>20799000</v>
      </c>
      <c r="H35" s="112">
        <f t="shared" si="17"/>
        <v>5471000</v>
      </c>
      <c r="I35" s="113">
        <f t="shared" si="17"/>
        <v>4214575</v>
      </c>
      <c r="J35" s="112">
        <f t="shared" si="17"/>
        <v>8840000</v>
      </c>
      <c r="K35" s="113">
        <f t="shared" si="17"/>
        <v>6697899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14311000</v>
      </c>
      <c r="Q35" s="113">
        <f>$I35      +$K35      +$M35      +$O35</f>
        <v>10912474</v>
      </c>
      <c r="R35" s="58">
        <f>IF(($H35      =0),0,((($J35      -$H35      )/$H35      )*100))</f>
        <v>61.579235971486014</v>
      </c>
      <c r="S35" s="59">
        <f>IF(($I35      =0),0,((($K35      -$I35      )/$I35      )*100))</f>
        <v>58.922287537889353</v>
      </c>
      <c r="T35" s="58">
        <f>IF($E35   =0,0,($P35   /$E35   )*100)</f>
        <v>43.892041097991111</v>
      </c>
      <c r="U35" s="60">
        <f>IF($E35   =0,0,($Q35   /$E35   )*100)</f>
        <v>33.468713387517255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94514000</v>
      </c>
      <c r="C37" s="108"/>
      <c r="D37" s="108"/>
      <c r="E37" s="108">
        <f t="shared" ref="E37:E42" si="18">$B37      +$C37      +$D37</f>
        <v>94514000</v>
      </c>
      <c r="F37" s="109">
        <v>94514000</v>
      </c>
      <c r="G37" s="110">
        <v>57534000</v>
      </c>
      <c r="H37" s="109">
        <v>27140000</v>
      </c>
      <c r="I37" s="110">
        <v>-14894031</v>
      </c>
      <c r="J37" s="109">
        <v>14154000</v>
      </c>
      <c r="K37" s="110">
        <v>36500651</v>
      </c>
      <c r="L37" s="109"/>
      <c r="M37" s="110"/>
      <c r="N37" s="109"/>
      <c r="O37" s="110"/>
      <c r="P37" s="109">
        <f t="shared" ref="P37:P42" si="19">$H37      +$J37      +$L37      +$N37</f>
        <v>41294000</v>
      </c>
      <c r="Q37" s="110">
        <f t="shared" ref="Q37:Q42" si="20">$I37      +$K37      +$M37      +$O37</f>
        <v>21606620</v>
      </c>
      <c r="R37" s="54">
        <f t="shared" ref="R37:R42" si="21">IF(($H37      =0),0,((($J37      -$H37      )/$H37      )*100))</f>
        <v>-47.848194546794396</v>
      </c>
      <c r="S37" s="55">
        <f t="shared" ref="S37:S42" si="22">IF(($I37      =0),0,((($K37      -$I37      )/$I37      )*100))</f>
        <v>-345.06898770386607</v>
      </c>
      <c r="T37" s="54">
        <f t="shared" ref="T37:T41" si="23">IF(($E37      =0),0,(($P37      /$E37      )*100))</f>
        <v>43.690881774128698</v>
      </c>
      <c r="U37" s="56">
        <f t="shared" ref="U37:U41" si="24">IF(($E37      =0),0,(($Q37      /$E37      )*100))</f>
        <v>22.86076136868612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57033000</v>
      </c>
      <c r="C38" s="108"/>
      <c r="D38" s="108"/>
      <c r="E38" s="108">
        <f t="shared" si="18"/>
        <v>57033000</v>
      </c>
      <c r="F38" s="109">
        <v>51855000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18000000</v>
      </c>
      <c r="C40" s="108"/>
      <c r="D40" s="108"/>
      <c r="E40" s="108">
        <f t="shared" si="18"/>
        <v>18000000</v>
      </c>
      <c r="F40" s="109">
        <v>18000000</v>
      </c>
      <c r="G40" s="110">
        <v>10400000</v>
      </c>
      <c r="H40" s="109">
        <v>42000</v>
      </c>
      <c r="I40" s="110">
        <v>2912896</v>
      </c>
      <c r="J40" s="109">
        <v>2318000</v>
      </c>
      <c r="K40" s="110">
        <v>1979268</v>
      </c>
      <c r="L40" s="109"/>
      <c r="M40" s="110"/>
      <c r="N40" s="109"/>
      <c r="O40" s="110"/>
      <c r="P40" s="109">
        <f t="shared" si="19"/>
        <v>2360000</v>
      </c>
      <c r="Q40" s="110">
        <f t="shared" si="20"/>
        <v>4892164</v>
      </c>
      <c r="R40" s="54">
        <f t="shared" si="21"/>
        <v>5419.0476190476193</v>
      </c>
      <c r="S40" s="55">
        <f t="shared" si="22"/>
        <v>-32.051539086874371</v>
      </c>
      <c r="T40" s="54">
        <f t="shared" si="23"/>
        <v>13.111111111111112</v>
      </c>
      <c r="U40" s="56">
        <f t="shared" si="24"/>
        <v>27.178688888888892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169547000</v>
      </c>
      <c r="C42" s="111">
        <f>SUM(C37:C41)</f>
        <v>0</v>
      </c>
      <c r="D42" s="111"/>
      <c r="E42" s="111">
        <f t="shared" si="18"/>
        <v>169547000</v>
      </c>
      <c r="F42" s="112">
        <f t="shared" ref="F42:O42" si="25">SUM(F37:F41)</f>
        <v>164369000</v>
      </c>
      <c r="G42" s="113">
        <f t="shared" si="25"/>
        <v>67934000</v>
      </c>
      <c r="H42" s="112">
        <f t="shared" si="25"/>
        <v>27182000</v>
      </c>
      <c r="I42" s="113">
        <f t="shared" si="25"/>
        <v>-11981135</v>
      </c>
      <c r="J42" s="112">
        <f t="shared" si="25"/>
        <v>16472000</v>
      </c>
      <c r="K42" s="113">
        <f t="shared" si="25"/>
        <v>38479919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43654000</v>
      </c>
      <c r="Q42" s="113">
        <f t="shared" si="20"/>
        <v>26498784</v>
      </c>
      <c r="R42" s="58">
        <f t="shared" si="21"/>
        <v>-39.40107424030608</v>
      </c>
      <c r="S42" s="59">
        <f t="shared" si="22"/>
        <v>-421.17089908426874</v>
      </c>
      <c r="T42" s="58">
        <f>IF((+$E37+$E40) =0,0,(P42   /(+$E37+$E40) )*100)</f>
        <v>38.798727269495352</v>
      </c>
      <c r="U42" s="60">
        <f>IF((+$E37+$E40) =0,0,(Q42   /(+$E37+$E40) )*100)</f>
        <v>23.551543807881686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231112000</v>
      </c>
      <c r="C45" s="108"/>
      <c r="D45" s="108"/>
      <c r="E45" s="108">
        <f t="shared" si="26"/>
        <v>231112000</v>
      </c>
      <c r="F45" s="109">
        <v>231112000</v>
      </c>
      <c r="G45" s="110">
        <v>166112000</v>
      </c>
      <c r="H45" s="109">
        <v>58189000</v>
      </c>
      <c r="I45" s="110">
        <v>55636092</v>
      </c>
      <c r="J45" s="109">
        <v>67079000</v>
      </c>
      <c r="K45" s="110">
        <v>68965361</v>
      </c>
      <c r="L45" s="109"/>
      <c r="M45" s="110"/>
      <c r="N45" s="109"/>
      <c r="O45" s="110"/>
      <c r="P45" s="109">
        <f t="shared" si="27"/>
        <v>125268000</v>
      </c>
      <c r="Q45" s="110">
        <f t="shared" si="28"/>
        <v>124601453</v>
      </c>
      <c r="R45" s="54">
        <f t="shared" si="29"/>
        <v>15.277801646359276</v>
      </c>
      <c r="S45" s="55">
        <f t="shared" si="30"/>
        <v>23.957953409092788</v>
      </c>
      <c r="T45" s="54">
        <f t="shared" si="31"/>
        <v>54.202291529647958</v>
      </c>
      <c r="U45" s="56">
        <f t="shared" si="32"/>
        <v>53.913882879296615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845175000</v>
      </c>
      <c r="C46" s="108"/>
      <c r="D46" s="108"/>
      <c r="E46" s="108">
        <f t="shared" si="26"/>
        <v>845175000</v>
      </c>
      <c r="F46" s="109">
        <v>845175000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391680000</v>
      </c>
      <c r="C53" s="108"/>
      <c r="D53" s="108"/>
      <c r="E53" s="108">
        <f t="shared" si="26"/>
        <v>391680000</v>
      </c>
      <c r="F53" s="109">
        <v>391680000</v>
      </c>
      <c r="G53" s="110">
        <v>255361000</v>
      </c>
      <c r="H53" s="109">
        <v>52564000</v>
      </c>
      <c r="I53" s="110">
        <v>47080005</v>
      </c>
      <c r="J53" s="109">
        <v>81258000</v>
      </c>
      <c r="K53" s="110">
        <v>47957706</v>
      </c>
      <c r="L53" s="109"/>
      <c r="M53" s="110"/>
      <c r="N53" s="109"/>
      <c r="O53" s="110"/>
      <c r="P53" s="109">
        <f t="shared" si="27"/>
        <v>133822000</v>
      </c>
      <c r="Q53" s="110">
        <f t="shared" si="28"/>
        <v>95037711</v>
      </c>
      <c r="R53" s="54">
        <f t="shared" si="29"/>
        <v>54.588691880374398</v>
      </c>
      <c r="S53" s="55">
        <f t="shared" si="30"/>
        <v>1.8642755029444027</v>
      </c>
      <c r="T53" s="54">
        <f t="shared" si="31"/>
        <v>34.166156045751634</v>
      </c>
      <c r="U53" s="56">
        <f t="shared" si="32"/>
        <v>24.264121476715687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67833000</v>
      </c>
      <c r="C54" s="108"/>
      <c r="D54" s="108"/>
      <c r="E54" s="108">
        <f t="shared" si="26"/>
        <v>67833000</v>
      </c>
      <c r="F54" s="109">
        <v>67833000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1535800000</v>
      </c>
      <c r="C55" s="111">
        <f>SUM(C44:C54)</f>
        <v>0</v>
      </c>
      <c r="D55" s="111"/>
      <c r="E55" s="111">
        <f t="shared" si="26"/>
        <v>1535800000</v>
      </c>
      <c r="F55" s="112">
        <f t="shared" ref="F55:O55" si="33">SUM(F44:F54)</f>
        <v>1535800000</v>
      </c>
      <c r="G55" s="113">
        <f t="shared" si="33"/>
        <v>421473000</v>
      </c>
      <c r="H55" s="112">
        <f t="shared" si="33"/>
        <v>110753000</v>
      </c>
      <c r="I55" s="113">
        <f t="shared" si="33"/>
        <v>102716097</v>
      </c>
      <c r="J55" s="112">
        <f t="shared" si="33"/>
        <v>148337000</v>
      </c>
      <c r="K55" s="113">
        <f t="shared" si="33"/>
        <v>116923067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259090000</v>
      </c>
      <c r="Q55" s="113">
        <f t="shared" si="28"/>
        <v>219639164</v>
      </c>
      <c r="R55" s="58">
        <f t="shared" si="29"/>
        <v>33.934972416097082</v>
      </c>
      <c r="S55" s="59">
        <f t="shared" si="30"/>
        <v>13.83129851594731</v>
      </c>
      <c r="T55" s="58">
        <f>IF((+$E45+$E47+$E49+$E50+$E53) =0,0,(P55   /(+$E45+$E47+$E49+$E50+$E53) )*100)</f>
        <v>41.601369317524949</v>
      </c>
      <c r="U55" s="60">
        <f>IF((+$E45+$E47+$E49+$E50+$E53) =0,0,(Q55   /(+$E45+$E47+$E49+$E50+$E53) )*100)</f>
        <v>35.266856992382692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315530000</v>
      </c>
      <c r="C67" s="108"/>
      <c r="D67" s="108"/>
      <c r="E67" s="108">
        <f t="shared" si="35"/>
        <v>315530000</v>
      </c>
      <c r="F67" s="109">
        <v>315530000</v>
      </c>
      <c r="G67" s="110">
        <v>210352000</v>
      </c>
      <c r="H67" s="109">
        <v>54675000</v>
      </c>
      <c r="I67" s="110">
        <v>40499270</v>
      </c>
      <c r="J67" s="109">
        <v>69853000</v>
      </c>
      <c r="K67" s="110">
        <v>53959582</v>
      </c>
      <c r="L67" s="109"/>
      <c r="M67" s="110"/>
      <c r="N67" s="109"/>
      <c r="O67" s="110"/>
      <c r="P67" s="109">
        <f t="shared" si="36"/>
        <v>124528000</v>
      </c>
      <c r="Q67" s="110">
        <f t="shared" si="37"/>
        <v>94458852</v>
      </c>
      <c r="R67" s="54">
        <f t="shared" si="38"/>
        <v>27.760402377686326</v>
      </c>
      <c r="S67" s="55">
        <f t="shared" si="39"/>
        <v>33.23593733911747</v>
      </c>
      <c r="T67" s="54">
        <f t="shared" si="40"/>
        <v>39.466294805565241</v>
      </c>
      <c r="U67" s="56">
        <f t="shared" si="41"/>
        <v>29.936567679776882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315530000</v>
      </c>
      <c r="C68" s="111">
        <f>SUM(C63:C67)</f>
        <v>0</v>
      </c>
      <c r="D68" s="111"/>
      <c r="E68" s="111">
        <f t="shared" si="35"/>
        <v>315530000</v>
      </c>
      <c r="F68" s="112">
        <f t="shared" ref="F68:O68" si="42">SUM(F63:F67)</f>
        <v>315530000</v>
      </c>
      <c r="G68" s="113">
        <f t="shared" si="42"/>
        <v>210352000</v>
      </c>
      <c r="H68" s="112">
        <f t="shared" si="42"/>
        <v>54675000</v>
      </c>
      <c r="I68" s="113">
        <f t="shared" si="42"/>
        <v>40499270</v>
      </c>
      <c r="J68" s="112">
        <f t="shared" si="42"/>
        <v>69853000</v>
      </c>
      <c r="K68" s="113">
        <f t="shared" si="42"/>
        <v>53959582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124528000</v>
      </c>
      <c r="Q68" s="113">
        <f t="shared" si="37"/>
        <v>94458852</v>
      </c>
      <c r="R68" s="58">
        <f t="shared" si="38"/>
        <v>27.760402377686326</v>
      </c>
      <c r="S68" s="59">
        <f t="shared" si="39"/>
        <v>33.23593733911747</v>
      </c>
      <c r="T68" s="58">
        <f>IF((+$E63+$E65+$E66++$E67) =0,0,(P68   /(+$E63+$E65+$E66+$E67) )*100)</f>
        <v>39.466294805565241</v>
      </c>
      <c r="U68" s="60">
        <f>IF((+$E63+$E65+$E67) =0,0,(Q68  /(+$E63+$E65+$E67) )*100)</f>
        <v>29.936567679776882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2410627000</v>
      </c>
      <c r="C69" s="120">
        <f>SUM(C9:C16,C19:C25,C28:C31,C34,C37:C41,C44:C54,C57:C60,C63:C67)</f>
        <v>0</v>
      </c>
      <c r="D69" s="120"/>
      <c r="E69" s="120">
        <f t="shared" si="35"/>
        <v>2410627000</v>
      </c>
      <c r="F69" s="121">
        <f t="shared" ref="F69:O69" si="43">SUM(F9:F16,F19:F25,F28:F31,F34,F37:F41,F44:F54,F57:F60,F63:F67)</f>
        <v>2357053000</v>
      </c>
      <c r="G69" s="122">
        <f t="shared" si="43"/>
        <v>925964000</v>
      </c>
      <c r="H69" s="121">
        <f t="shared" si="43"/>
        <v>227707000</v>
      </c>
      <c r="I69" s="122">
        <f t="shared" si="43"/>
        <v>155890740</v>
      </c>
      <c r="J69" s="121">
        <f t="shared" si="43"/>
        <v>275892000</v>
      </c>
      <c r="K69" s="122">
        <f t="shared" si="43"/>
        <v>255879265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503599000</v>
      </c>
      <c r="Q69" s="122">
        <f t="shared" si="37"/>
        <v>411770005</v>
      </c>
      <c r="R69" s="67">
        <f t="shared" si="38"/>
        <v>21.160965626880156</v>
      </c>
      <c r="S69" s="68">
        <f t="shared" si="39"/>
        <v>64.140131094380592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35.066003038688265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28.671876327337191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784526000</v>
      </c>
      <c r="C71" s="108"/>
      <c r="D71" s="108"/>
      <c r="E71" s="108">
        <f>$B71      +$C71      +$D71</f>
        <v>784526000</v>
      </c>
      <c r="F71" s="109">
        <v>784526000</v>
      </c>
      <c r="G71" s="110">
        <v>416522000</v>
      </c>
      <c r="H71" s="109">
        <v>91403000</v>
      </c>
      <c r="I71" s="110">
        <v>69767257</v>
      </c>
      <c r="J71" s="109">
        <v>241668000</v>
      </c>
      <c r="K71" s="110">
        <v>93910494</v>
      </c>
      <c r="L71" s="109"/>
      <c r="M71" s="110"/>
      <c r="N71" s="109"/>
      <c r="O71" s="110"/>
      <c r="P71" s="109">
        <f>$H71      +$J71      +$L71      +$N71</f>
        <v>333071000</v>
      </c>
      <c r="Q71" s="110">
        <f>$I71      +$K71      +$M71      +$O71</f>
        <v>163677751</v>
      </c>
      <c r="R71" s="54">
        <f>IF(($H71      =0),0,((($J71      -$H71      )/$H71      )*100))</f>
        <v>164.39832390621751</v>
      </c>
      <c r="S71" s="55">
        <f>IF(($I71      =0),0,((($K71      -$I71      )/$I71      )*100))</f>
        <v>34.605398059436396</v>
      </c>
      <c r="T71" s="54">
        <f>IF(($E71      =0),0,(($P71      /$E71      )*100))</f>
        <v>42.455062037459562</v>
      </c>
      <c r="U71" s="56">
        <f>IF(($E71      =0),0,(($Q71      /$E71      )*100))</f>
        <v>20.863266609392166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124176000</v>
      </c>
      <c r="C72" s="108"/>
      <c r="D72" s="108"/>
      <c r="E72" s="108">
        <f>$B72      +$C72      +$D72</f>
        <v>124176000</v>
      </c>
      <c r="F72" s="109">
        <v>124176000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908702000</v>
      </c>
      <c r="C73" s="117">
        <f>SUM(C71:C72)</f>
        <v>0</v>
      </c>
      <c r="D73" s="117"/>
      <c r="E73" s="117">
        <f>$B73      +$C73      +$D73</f>
        <v>908702000</v>
      </c>
      <c r="F73" s="118">
        <f t="shared" ref="F73:O73" si="44">SUM(F71:F72)</f>
        <v>908702000</v>
      </c>
      <c r="G73" s="119">
        <f t="shared" si="44"/>
        <v>416522000</v>
      </c>
      <c r="H73" s="118">
        <f t="shared" si="44"/>
        <v>91403000</v>
      </c>
      <c r="I73" s="119">
        <f t="shared" si="44"/>
        <v>69767257</v>
      </c>
      <c r="J73" s="118">
        <f t="shared" si="44"/>
        <v>241668000</v>
      </c>
      <c r="K73" s="119">
        <f t="shared" si="44"/>
        <v>93910494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333071000</v>
      </c>
      <c r="Q73" s="119">
        <f>$I73      +$K73      +$M73      +$O73</f>
        <v>163677751</v>
      </c>
      <c r="R73" s="63">
        <f>IF(($H73      =0),0,((($J73      -$H73      )/$H73      )*100))</f>
        <v>164.39832390621751</v>
      </c>
      <c r="S73" s="64">
        <f>IF(($I73      =0),0,((($K73      -$I73      )/$I73      )*100))</f>
        <v>34.605398059436396</v>
      </c>
      <c r="T73" s="63">
        <f>IF(($E71      =0),0,(($P71      /$E71      )*100))</f>
        <v>42.455062037459562</v>
      </c>
      <c r="U73" s="65">
        <f>IF($E71   =0,0,($Q71   /$E71 )*100)</f>
        <v>20.863266609392166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908702000</v>
      </c>
      <c r="C74" s="120">
        <f>SUM(C71:C72)</f>
        <v>0</v>
      </c>
      <c r="D74" s="120"/>
      <c r="E74" s="120">
        <f>$B74      +$C74      +$D74</f>
        <v>908702000</v>
      </c>
      <c r="F74" s="121">
        <f t="shared" ref="F74:O74" si="45">SUM(F71:F72)</f>
        <v>908702000</v>
      </c>
      <c r="G74" s="122">
        <f t="shared" si="45"/>
        <v>416522000</v>
      </c>
      <c r="H74" s="121">
        <f t="shared" si="45"/>
        <v>91403000</v>
      </c>
      <c r="I74" s="122">
        <f t="shared" si="45"/>
        <v>69767257</v>
      </c>
      <c r="J74" s="121">
        <f t="shared" si="45"/>
        <v>241668000</v>
      </c>
      <c r="K74" s="122">
        <f t="shared" si="45"/>
        <v>93910494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333071000</v>
      </c>
      <c r="Q74" s="122">
        <f>$I74      +$K74      +$M74      +$O74</f>
        <v>163677751</v>
      </c>
      <c r="R74" s="67">
        <f>IF(($H74      =0),0,((($J74      -$H74      )/$H74      )*100))</f>
        <v>164.39832390621751</v>
      </c>
      <c r="S74" s="68">
        <f>IF(($I74      =0),0,((($K74      -$I74      )/$I74      )*100))</f>
        <v>34.605398059436396</v>
      </c>
      <c r="T74" s="67">
        <f>IF(($E71      =0),0,(($P71      /$E71      )*100))</f>
        <v>42.455062037459562</v>
      </c>
      <c r="U74" s="71">
        <f>IF($E71   =0,0,($Q71   /$E71 )*100)</f>
        <v>20.863266609392166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3319329000</v>
      </c>
      <c r="C75" s="120">
        <f>SUM(C9:C16,C19:C25,C28:C31,C34,C37:C41,C44:C54,C57:C60,C63:C67,C71:C72)</f>
        <v>0</v>
      </c>
      <c r="D75" s="120"/>
      <c r="E75" s="120">
        <f>$B75      +$C75      +$D75</f>
        <v>3319329000</v>
      </c>
      <c r="F75" s="121">
        <f t="shared" ref="F75:O75" si="46">SUM(F9:F16,F19:F25,F28:F31,F34,F37:F41,F44:F54,F57:F60,F63:F67,F71:F72)</f>
        <v>3265755000</v>
      </c>
      <c r="G75" s="122">
        <f t="shared" si="46"/>
        <v>1342486000</v>
      </c>
      <c r="H75" s="121">
        <f t="shared" si="46"/>
        <v>319110000</v>
      </c>
      <c r="I75" s="122">
        <f t="shared" si="46"/>
        <v>225657997</v>
      </c>
      <c r="J75" s="121">
        <f t="shared" si="46"/>
        <v>517560000</v>
      </c>
      <c r="K75" s="122">
        <f t="shared" si="46"/>
        <v>349789759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836670000</v>
      </c>
      <c r="Q75" s="122">
        <f>$I75      +$K75      +$M75      +$O75</f>
        <v>575447756</v>
      </c>
      <c r="R75" s="67">
        <f>IF(($H75      =0),0,((($J75      -$H75      )/$H75      )*100))</f>
        <v>62.188587007614927</v>
      </c>
      <c r="S75" s="68">
        <f>IF(($I75      =0),0,((($K75      -$I75      )/$I75      )*100))</f>
        <v>55.008802546448202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37.676433079716411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25.913226086517955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YppHN5VZ0yxvddKCw1N1jRsJdIHkF4aH0OcHONTvAQ3t8f6IpOQ3ikp7kAv3wmhf3DjPo8h5cmGk8HVYX6r0WA==" saltValue="I8YH02Qv6Jlv2pjkfj48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309000</v>
      </c>
      <c r="I10" s="110">
        <v>308394</v>
      </c>
      <c r="J10" s="109">
        <v>2156000</v>
      </c>
      <c r="K10" s="110">
        <v>2155938</v>
      </c>
      <c r="L10" s="109"/>
      <c r="M10" s="110"/>
      <c r="N10" s="109"/>
      <c r="O10" s="110"/>
      <c r="P10" s="109">
        <f t="shared" ref="P10:P17" si="1">$H10      +$J10      +$L10      +$N10</f>
        <v>2465000</v>
      </c>
      <c r="Q10" s="110">
        <f t="shared" ref="Q10:Q17" si="2">$I10      +$K10      +$M10      +$O10</f>
        <v>2464332</v>
      </c>
      <c r="R10" s="54">
        <f t="shared" ref="R10:R17" si="3">IF(($H10      =0),0,((($J10      -$H10      )/$H10      )*100))</f>
        <v>597.73462783171522</v>
      </c>
      <c r="S10" s="55">
        <f t="shared" ref="S10:S17" si="4">IF(($I10      =0),0,((($K10      -$I10      )/$I10      )*100))</f>
        <v>599.0855853226717</v>
      </c>
      <c r="T10" s="54">
        <f t="shared" ref="T10:T16" si="5">IF(($E10      =0),0,(($P10      /$E10      )*100))</f>
        <v>82.166666666666671</v>
      </c>
      <c r="U10" s="56">
        <f t="shared" ref="U10:U16" si="6">IF(($E10      =0),0,(($Q10      /$E10      )*100))</f>
        <v>82.14439999999999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/>
      <c r="D15" s="108"/>
      <c r="E15" s="108">
        <f t="shared" si="0"/>
        <v>1500000</v>
      </c>
      <c r="F15" s="109">
        <v>1500000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4600000</v>
      </c>
      <c r="C17" s="111">
        <f>SUM(C9:C16)</f>
        <v>0</v>
      </c>
      <c r="D17" s="111"/>
      <c r="E17" s="111">
        <f t="shared" si="0"/>
        <v>4600000</v>
      </c>
      <c r="F17" s="112">
        <f t="shared" ref="F17:O17" si="7">SUM(F9:F16)</f>
        <v>4600000</v>
      </c>
      <c r="G17" s="113">
        <f t="shared" si="7"/>
        <v>3000000</v>
      </c>
      <c r="H17" s="112">
        <f t="shared" si="7"/>
        <v>309000</v>
      </c>
      <c r="I17" s="113">
        <f t="shared" si="7"/>
        <v>308394</v>
      </c>
      <c r="J17" s="112">
        <f t="shared" si="7"/>
        <v>2156000</v>
      </c>
      <c r="K17" s="113">
        <f t="shared" si="7"/>
        <v>2155938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2465000</v>
      </c>
      <c r="Q17" s="113">
        <f t="shared" si="2"/>
        <v>2464332</v>
      </c>
      <c r="R17" s="58">
        <f t="shared" si="3"/>
        <v>597.73462783171522</v>
      </c>
      <c r="S17" s="59">
        <f t="shared" si="4"/>
        <v>599.0855853226717</v>
      </c>
      <c r="T17" s="58">
        <f>IF((SUM($E9:$E14))=0,0,(P17/(SUM($E9:$E14))*100))</f>
        <v>79.516129032258064</v>
      </c>
      <c r="U17" s="60">
        <f>IF((SUM($E9:$E14))=0,0,(Q17/(SUM($E9:$E14))*100))</f>
        <v>79.494580645161292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1687000</v>
      </c>
      <c r="C34" s="108"/>
      <c r="D34" s="108"/>
      <c r="E34" s="108">
        <f>$B34      +$C34      +$D34</f>
        <v>1687000</v>
      </c>
      <c r="F34" s="109">
        <v>1687000</v>
      </c>
      <c r="G34" s="110">
        <v>1181000</v>
      </c>
      <c r="H34" s="109"/>
      <c r="I34" s="110">
        <v>422000</v>
      </c>
      <c r="J34" s="109">
        <v>82000</v>
      </c>
      <c r="K34" s="110"/>
      <c r="L34" s="109"/>
      <c r="M34" s="110"/>
      <c r="N34" s="109"/>
      <c r="O34" s="110"/>
      <c r="P34" s="109">
        <f>$H34      +$J34      +$L34      +$N34</f>
        <v>82000</v>
      </c>
      <c r="Q34" s="110">
        <f>$I34      +$K34      +$M34      +$O34</f>
        <v>422000</v>
      </c>
      <c r="R34" s="54">
        <f>IF(($H34      =0),0,((($J34      -$H34      )/$H34      )*100))</f>
        <v>0</v>
      </c>
      <c r="S34" s="55">
        <f>IF(($I34      =0),0,((($K34      -$I34      )/$I34      )*100))</f>
        <v>-100</v>
      </c>
      <c r="T34" s="54">
        <f>IF(($E34      =0),0,(($P34      /$E34      )*100))</f>
        <v>4.8606994665085956</v>
      </c>
      <c r="U34" s="56">
        <f>IF(($E34      =0),0,(($Q34      /$E34      )*100))</f>
        <v>25.014819205690575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1687000</v>
      </c>
      <c r="C35" s="111">
        <f>C34</f>
        <v>0</v>
      </c>
      <c r="D35" s="111"/>
      <c r="E35" s="111">
        <f>$B35      +$C35      +$D35</f>
        <v>1687000</v>
      </c>
      <c r="F35" s="112">
        <f t="shared" ref="F35:O35" si="17">F34</f>
        <v>1687000</v>
      </c>
      <c r="G35" s="113">
        <f t="shared" si="17"/>
        <v>1181000</v>
      </c>
      <c r="H35" s="112">
        <f t="shared" si="17"/>
        <v>0</v>
      </c>
      <c r="I35" s="113">
        <f t="shared" si="17"/>
        <v>422000</v>
      </c>
      <c r="J35" s="112">
        <f t="shared" si="17"/>
        <v>82000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82000</v>
      </c>
      <c r="Q35" s="113">
        <f>$I35      +$K35      +$M35      +$O35</f>
        <v>422000</v>
      </c>
      <c r="R35" s="58">
        <f>IF(($H35      =0),0,((($J35      -$H35      )/$H35      )*100))</f>
        <v>0</v>
      </c>
      <c r="S35" s="59">
        <f>IF(($I35      =0),0,((($K35      -$I35      )/$I35      )*100))</f>
        <v>-100</v>
      </c>
      <c r="T35" s="58">
        <f>IF($E35   =0,0,($P35   /$E35   )*100)</f>
        <v>4.8606994665085956</v>
      </c>
      <c r="U35" s="60">
        <f>IF($E35   =0,0,($Q35   /$E35   )*100)</f>
        <v>25.014819205690575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14246000</v>
      </c>
      <c r="C37" s="108"/>
      <c r="D37" s="108"/>
      <c r="E37" s="108">
        <f t="shared" ref="E37:E42" si="18">$B37      +$C37      +$D37</f>
        <v>14246000</v>
      </c>
      <c r="F37" s="109">
        <v>14246000</v>
      </c>
      <c r="G37" s="110">
        <v>9260000</v>
      </c>
      <c r="H37" s="109">
        <v>3430000</v>
      </c>
      <c r="I37" s="110">
        <v>2389278</v>
      </c>
      <c r="J37" s="109">
        <v>4535000</v>
      </c>
      <c r="K37" s="110">
        <v>4500383</v>
      </c>
      <c r="L37" s="109"/>
      <c r="M37" s="110"/>
      <c r="N37" s="109"/>
      <c r="O37" s="110"/>
      <c r="P37" s="109">
        <f t="shared" ref="P37:P42" si="19">$H37      +$J37      +$L37      +$N37</f>
        <v>7965000</v>
      </c>
      <c r="Q37" s="110">
        <f t="shared" ref="Q37:Q42" si="20">$I37      +$K37      +$M37      +$O37</f>
        <v>6889661</v>
      </c>
      <c r="R37" s="54">
        <f t="shared" ref="R37:R42" si="21">IF(($H37      =0),0,((($J37      -$H37      )/$H37      )*100))</f>
        <v>32.215743440233233</v>
      </c>
      <c r="S37" s="55">
        <f t="shared" ref="S37:S42" si="22">IF(($I37      =0),0,((($K37      -$I37      )/$I37      )*100))</f>
        <v>88.35744521985302</v>
      </c>
      <c r="T37" s="54">
        <f t="shared" ref="T37:T41" si="23">IF(($E37      =0),0,(($P37      /$E37      )*100))</f>
        <v>55.910430998174931</v>
      </c>
      <c r="U37" s="56">
        <f t="shared" ref="U37:U41" si="24">IF(($E37      =0),0,(($Q37      /$E37      )*100))</f>
        <v>48.36207356450933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4538000</v>
      </c>
      <c r="C38" s="108"/>
      <c r="D38" s="108"/>
      <c r="E38" s="108">
        <f t="shared" si="18"/>
        <v>4538000</v>
      </c>
      <c r="F38" s="109">
        <v>4126000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18784000</v>
      </c>
      <c r="C42" s="111">
        <f>SUM(C37:C41)</f>
        <v>0</v>
      </c>
      <c r="D42" s="111"/>
      <c r="E42" s="111">
        <f t="shared" si="18"/>
        <v>18784000</v>
      </c>
      <c r="F42" s="112">
        <f t="shared" ref="F42:O42" si="25">SUM(F37:F41)</f>
        <v>18372000</v>
      </c>
      <c r="G42" s="113">
        <f t="shared" si="25"/>
        <v>9260000</v>
      </c>
      <c r="H42" s="112">
        <f t="shared" si="25"/>
        <v>3430000</v>
      </c>
      <c r="I42" s="113">
        <f t="shared" si="25"/>
        <v>2389278</v>
      </c>
      <c r="J42" s="112">
        <f t="shared" si="25"/>
        <v>4535000</v>
      </c>
      <c r="K42" s="113">
        <f t="shared" si="25"/>
        <v>4500383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7965000</v>
      </c>
      <c r="Q42" s="113">
        <f t="shared" si="20"/>
        <v>6889661</v>
      </c>
      <c r="R42" s="58">
        <f t="shared" si="21"/>
        <v>32.215743440233233</v>
      </c>
      <c r="S42" s="59">
        <f t="shared" si="22"/>
        <v>88.35744521985302</v>
      </c>
      <c r="T42" s="58">
        <f>IF((+$E37+$E40) =0,0,(P42   /(+$E37+$E40) )*100)</f>
        <v>55.910430998174931</v>
      </c>
      <c r="U42" s="60">
        <f>IF((+$E37+$E40) =0,0,(Q42   /(+$E37+$E40) )*100)</f>
        <v>48.36207356450933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323629000</v>
      </c>
      <c r="C46" s="108"/>
      <c r="D46" s="108"/>
      <c r="E46" s="108">
        <f t="shared" si="26"/>
        <v>323629000</v>
      </c>
      <c r="F46" s="109">
        <v>323629000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23997000</v>
      </c>
      <c r="C53" s="108"/>
      <c r="D53" s="108"/>
      <c r="E53" s="108">
        <f t="shared" si="26"/>
        <v>23997000</v>
      </c>
      <c r="F53" s="109">
        <v>23997000</v>
      </c>
      <c r="G53" s="110">
        <v>14997000</v>
      </c>
      <c r="H53" s="109">
        <v>2280000</v>
      </c>
      <c r="I53" s="110">
        <v>2280480</v>
      </c>
      <c r="J53" s="109">
        <v>3213000</v>
      </c>
      <c r="K53" s="110">
        <v>7122343</v>
      </c>
      <c r="L53" s="109"/>
      <c r="M53" s="110"/>
      <c r="N53" s="109"/>
      <c r="O53" s="110"/>
      <c r="P53" s="109">
        <f t="shared" si="27"/>
        <v>5493000</v>
      </c>
      <c r="Q53" s="110">
        <f t="shared" si="28"/>
        <v>9402823</v>
      </c>
      <c r="R53" s="54">
        <f t="shared" si="29"/>
        <v>40.921052631578945</v>
      </c>
      <c r="S53" s="55">
        <f t="shared" si="30"/>
        <v>212.31771381463554</v>
      </c>
      <c r="T53" s="54">
        <f t="shared" si="31"/>
        <v>22.890361295161895</v>
      </c>
      <c r="U53" s="56">
        <f t="shared" si="32"/>
        <v>39.183327082551983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347626000</v>
      </c>
      <c r="C55" s="111">
        <f>SUM(C44:C54)</f>
        <v>0</v>
      </c>
      <c r="D55" s="111"/>
      <c r="E55" s="111">
        <f t="shared" si="26"/>
        <v>347626000</v>
      </c>
      <c r="F55" s="112">
        <f t="shared" ref="F55:O55" si="33">SUM(F44:F54)</f>
        <v>347626000</v>
      </c>
      <c r="G55" s="113">
        <f t="shared" si="33"/>
        <v>14997000</v>
      </c>
      <c r="H55" s="112">
        <f t="shared" si="33"/>
        <v>2280000</v>
      </c>
      <c r="I55" s="113">
        <f t="shared" si="33"/>
        <v>2280480</v>
      </c>
      <c r="J55" s="112">
        <f t="shared" si="33"/>
        <v>3213000</v>
      </c>
      <c r="K55" s="113">
        <f t="shared" si="33"/>
        <v>7122343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5493000</v>
      </c>
      <c r="Q55" s="113">
        <f t="shared" si="28"/>
        <v>9402823</v>
      </c>
      <c r="R55" s="58">
        <f t="shared" si="29"/>
        <v>40.921052631578945</v>
      </c>
      <c r="S55" s="59">
        <f t="shared" si="30"/>
        <v>212.31771381463554</v>
      </c>
      <c r="T55" s="58">
        <f>IF((+$E45+$E47+$E49+$E50+$E53) =0,0,(P55   /(+$E45+$E47+$E49+$E50+$E53) )*100)</f>
        <v>22.890361295161895</v>
      </c>
      <c r="U55" s="60">
        <f>IF((+$E45+$E47+$E49+$E50+$E53) =0,0,(Q55   /(+$E45+$E47+$E49+$E50+$E53) )*100)</f>
        <v>39.183327082551983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372697000</v>
      </c>
      <c r="C69" s="120">
        <f>SUM(C9:C16,C19:C25,C28:C31,C34,C37:C41,C44:C54,C57:C60,C63:C67)</f>
        <v>0</v>
      </c>
      <c r="D69" s="120"/>
      <c r="E69" s="120">
        <f t="shared" si="35"/>
        <v>372697000</v>
      </c>
      <c r="F69" s="121">
        <f t="shared" ref="F69:O69" si="43">SUM(F9:F16,F19:F25,F28:F31,F34,F37:F41,F44:F54,F57:F60,F63:F67)</f>
        <v>372285000</v>
      </c>
      <c r="G69" s="122">
        <f t="shared" si="43"/>
        <v>28438000</v>
      </c>
      <c r="H69" s="121">
        <f t="shared" si="43"/>
        <v>6019000</v>
      </c>
      <c r="I69" s="122">
        <f t="shared" si="43"/>
        <v>5400152</v>
      </c>
      <c r="J69" s="121">
        <f t="shared" si="43"/>
        <v>9986000</v>
      </c>
      <c r="K69" s="122">
        <f t="shared" si="43"/>
        <v>13778664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16005000</v>
      </c>
      <c r="Q69" s="122">
        <f t="shared" si="37"/>
        <v>19178816</v>
      </c>
      <c r="R69" s="67">
        <f t="shared" si="38"/>
        <v>65.907958132580163</v>
      </c>
      <c r="S69" s="68">
        <f t="shared" si="39"/>
        <v>155.15326235261526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37.194980246339767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44.57080176620962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109958000</v>
      </c>
      <c r="C71" s="108"/>
      <c r="D71" s="108"/>
      <c r="E71" s="108">
        <f>$B71      +$C71      +$D71</f>
        <v>109958000</v>
      </c>
      <c r="F71" s="109">
        <v>109958000</v>
      </c>
      <c r="G71" s="110">
        <v>51527000</v>
      </c>
      <c r="H71" s="109">
        <v>25711000</v>
      </c>
      <c r="I71" s="110">
        <v>23820915</v>
      </c>
      <c r="J71" s="109">
        <v>25558000</v>
      </c>
      <c r="K71" s="110">
        <v>25689373</v>
      </c>
      <c r="L71" s="109"/>
      <c r="M71" s="110"/>
      <c r="N71" s="109"/>
      <c r="O71" s="110"/>
      <c r="P71" s="109">
        <f>$H71      +$J71      +$L71      +$N71</f>
        <v>51269000</v>
      </c>
      <c r="Q71" s="110">
        <f>$I71      +$K71      +$M71      +$O71</f>
        <v>49510288</v>
      </c>
      <c r="R71" s="54">
        <f>IF(($H71      =0),0,((($J71      -$H71      )/$H71      )*100))</f>
        <v>-0.59507603749367977</v>
      </c>
      <c r="S71" s="55">
        <f>IF(($I71      =0),0,((($K71      -$I71      )/$I71      )*100))</f>
        <v>7.8437709046860702</v>
      </c>
      <c r="T71" s="54">
        <f>IF(($E71      =0),0,(($P71      /$E71      )*100))</f>
        <v>46.62598446679641</v>
      </c>
      <c r="U71" s="56">
        <f>IF(($E71      =0),0,(($Q71      /$E71      )*100))</f>
        <v>45.026544680696269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36522000</v>
      </c>
      <c r="C72" s="108"/>
      <c r="D72" s="108"/>
      <c r="E72" s="108">
        <f>$B72      +$C72      +$D72</f>
        <v>36522000</v>
      </c>
      <c r="F72" s="109">
        <v>36522000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146480000</v>
      </c>
      <c r="C73" s="117">
        <f>SUM(C71:C72)</f>
        <v>0</v>
      </c>
      <c r="D73" s="117"/>
      <c r="E73" s="117">
        <f>$B73      +$C73      +$D73</f>
        <v>146480000</v>
      </c>
      <c r="F73" s="118">
        <f t="shared" ref="F73:O73" si="44">SUM(F71:F72)</f>
        <v>146480000</v>
      </c>
      <c r="G73" s="119">
        <f t="shared" si="44"/>
        <v>51527000</v>
      </c>
      <c r="H73" s="118">
        <f t="shared" si="44"/>
        <v>25711000</v>
      </c>
      <c r="I73" s="119">
        <f t="shared" si="44"/>
        <v>23820915</v>
      </c>
      <c r="J73" s="118">
        <f t="shared" si="44"/>
        <v>25558000</v>
      </c>
      <c r="K73" s="119">
        <f t="shared" si="44"/>
        <v>25689373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51269000</v>
      </c>
      <c r="Q73" s="119">
        <f>$I73      +$K73      +$M73      +$O73</f>
        <v>49510288</v>
      </c>
      <c r="R73" s="63">
        <f>IF(($H73      =0),0,((($J73      -$H73      )/$H73      )*100))</f>
        <v>-0.59507603749367977</v>
      </c>
      <c r="S73" s="64">
        <f>IF(($I73      =0),0,((($K73      -$I73      )/$I73      )*100))</f>
        <v>7.8437709046860702</v>
      </c>
      <c r="T73" s="63">
        <f>IF(($E71      =0),0,(($P71      /$E71      )*100))</f>
        <v>46.62598446679641</v>
      </c>
      <c r="U73" s="65">
        <f>IF($E71   =0,0,($Q71   /$E71 )*100)</f>
        <v>45.026544680696269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146480000</v>
      </c>
      <c r="C74" s="120">
        <f>SUM(C71:C72)</f>
        <v>0</v>
      </c>
      <c r="D74" s="120"/>
      <c r="E74" s="120">
        <f>$B74      +$C74      +$D74</f>
        <v>146480000</v>
      </c>
      <c r="F74" s="121">
        <f t="shared" ref="F74:O74" si="45">SUM(F71:F72)</f>
        <v>146480000</v>
      </c>
      <c r="G74" s="122">
        <f t="shared" si="45"/>
        <v>51527000</v>
      </c>
      <c r="H74" s="121">
        <f t="shared" si="45"/>
        <v>25711000</v>
      </c>
      <c r="I74" s="122">
        <f t="shared" si="45"/>
        <v>23820915</v>
      </c>
      <c r="J74" s="121">
        <f t="shared" si="45"/>
        <v>25558000</v>
      </c>
      <c r="K74" s="122">
        <f t="shared" si="45"/>
        <v>25689373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51269000</v>
      </c>
      <c r="Q74" s="122">
        <f>$I74      +$K74      +$M74      +$O74</f>
        <v>49510288</v>
      </c>
      <c r="R74" s="67">
        <f>IF(($H74      =0),0,((($J74      -$H74      )/$H74      )*100))</f>
        <v>-0.59507603749367977</v>
      </c>
      <c r="S74" s="68">
        <f>IF(($I74      =0),0,((($K74      -$I74      )/$I74      )*100))</f>
        <v>7.8437709046860702</v>
      </c>
      <c r="T74" s="67">
        <f>IF(($E71      =0),0,(($P71      /$E71      )*100))</f>
        <v>46.62598446679641</v>
      </c>
      <c r="U74" s="71">
        <f>IF($E71   =0,0,($Q71   /$E71 )*100)</f>
        <v>45.026544680696269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519177000</v>
      </c>
      <c r="C75" s="120">
        <f>SUM(C9:C16,C19:C25,C28:C31,C34,C37:C41,C44:C54,C57:C60,C63:C67,C71:C72)</f>
        <v>0</v>
      </c>
      <c r="D75" s="120"/>
      <c r="E75" s="120">
        <f>$B75      +$C75      +$D75</f>
        <v>519177000</v>
      </c>
      <c r="F75" s="121">
        <f t="shared" ref="F75:O75" si="46">SUM(F9:F16,F19:F25,F28:F31,F34,F37:F41,F44:F54,F57:F60,F63:F67,F71:F72)</f>
        <v>518765000</v>
      </c>
      <c r="G75" s="122">
        <f t="shared" si="46"/>
        <v>79965000</v>
      </c>
      <c r="H75" s="121">
        <f t="shared" si="46"/>
        <v>31730000</v>
      </c>
      <c r="I75" s="122">
        <f t="shared" si="46"/>
        <v>29221067</v>
      </c>
      <c r="J75" s="121">
        <f t="shared" si="46"/>
        <v>35544000</v>
      </c>
      <c r="K75" s="122">
        <f t="shared" si="46"/>
        <v>39468037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67274000</v>
      </c>
      <c r="Q75" s="122">
        <f>$I75      +$K75      +$M75      +$O75</f>
        <v>68689104</v>
      </c>
      <c r="R75" s="67">
        <f>IF(($H75      =0),0,((($J75      -$H75      )/$H75      )*100))</f>
        <v>12.020170185943901</v>
      </c>
      <c r="S75" s="68">
        <f>IF(($I75      =0),0,((($K75      -$I75      )/$I75      )*100))</f>
        <v>35.06706308842179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43.973383533349022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44.898360655737704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OMAXGih1dJHRVH3r/3/2yqNkeUjDCp+hgU7D/cQ6dzbDjp2uGrjJRdlcmEcfRQtF9+mgWjgPP32lyFk7KlwNw==" saltValue="IdreQa6IHuGhmSOLYGp9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1797000</v>
      </c>
      <c r="I10" s="110">
        <v>1717130</v>
      </c>
      <c r="J10" s="109">
        <v>240000</v>
      </c>
      <c r="K10" s="110">
        <v>80000</v>
      </c>
      <c r="L10" s="109"/>
      <c r="M10" s="110"/>
      <c r="N10" s="109"/>
      <c r="O10" s="110"/>
      <c r="P10" s="109">
        <f t="shared" ref="P10:P17" si="1">$H10      +$J10      +$L10      +$N10</f>
        <v>2037000</v>
      </c>
      <c r="Q10" s="110">
        <f t="shared" ref="Q10:Q17" si="2">$I10      +$K10      +$M10      +$O10</f>
        <v>1797130</v>
      </c>
      <c r="R10" s="54">
        <f t="shared" ref="R10:R17" si="3">IF(($H10      =0),0,((($J10      -$H10      )/$H10      )*100))</f>
        <v>-86.644407345575956</v>
      </c>
      <c r="S10" s="55">
        <f t="shared" ref="S10:S17" si="4">IF(($I10      =0),0,((($K10      -$I10      )/$I10      )*100))</f>
        <v>-95.341063285831595</v>
      </c>
      <c r="T10" s="54">
        <f t="shared" ref="T10:T16" si="5">IF(($E10      =0),0,(($P10      /$E10      )*100))</f>
        <v>67.900000000000006</v>
      </c>
      <c r="U10" s="56">
        <f t="shared" ref="U10:U16" si="6">IF(($E10      =0),0,(($Q10      /$E10      )*100))</f>
        <v>59.904333333333341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1797000</v>
      </c>
      <c r="I17" s="113">
        <f t="shared" si="7"/>
        <v>1717130</v>
      </c>
      <c r="J17" s="112">
        <f t="shared" si="7"/>
        <v>240000</v>
      </c>
      <c r="K17" s="113">
        <f t="shared" si="7"/>
        <v>80000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2037000</v>
      </c>
      <c r="Q17" s="113">
        <f t="shared" si="2"/>
        <v>1797130</v>
      </c>
      <c r="R17" s="58">
        <f t="shared" si="3"/>
        <v>-86.644407345575956</v>
      </c>
      <c r="S17" s="59">
        <f t="shared" si="4"/>
        <v>-95.341063285831595</v>
      </c>
      <c r="T17" s="58">
        <f>IF((SUM($E9:$E14))=0,0,(P17/(SUM($E9:$E14))*100))</f>
        <v>67.900000000000006</v>
      </c>
      <c r="U17" s="60">
        <f>IF((SUM($E9:$E14))=0,0,(Q17/(SUM($E9:$E14))*100))</f>
        <v>59.904333333333341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1376000</v>
      </c>
      <c r="C34" s="108"/>
      <c r="D34" s="108"/>
      <c r="E34" s="108">
        <f>$B34      +$C34      +$D34</f>
        <v>1376000</v>
      </c>
      <c r="F34" s="109">
        <v>1376000</v>
      </c>
      <c r="G34" s="110">
        <v>344000</v>
      </c>
      <c r="H34" s="109">
        <v>344000</v>
      </c>
      <c r="I34" s="110"/>
      <c r="J34" s="109"/>
      <c r="K34" s="110">
        <v>344000</v>
      </c>
      <c r="L34" s="109"/>
      <c r="M34" s="110"/>
      <c r="N34" s="109"/>
      <c r="O34" s="110"/>
      <c r="P34" s="109">
        <f>$H34      +$J34      +$L34      +$N34</f>
        <v>344000</v>
      </c>
      <c r="Q34" s="110">
        <f>$I34      +$K34      +$M34      +$O34</f>
        <v>344000</v>
      </c>
      <c r="R34" s="54">
        <f>IF(($H34      =0),0,((($J34      -$H34      )/$H34      )*100))</f>
        <v>-100</v>
      </c>
      <c r="S34" s="55">
        <f>IF(($I34      =0),0,((($K34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1376000</v>
      </c>
      <c r="C35" s="111">
        <f>C34</f>
        <v>0</v>
      </c>
      <c r="D35" s="111"/>
      <c r="E35" s="111">
        <f>$B35      +$C35      +$D35</f>
        <v>1376000</v>
      </c>
      <c r="F35" s="112">
        <f t="shared" ref="F35:O35" si="17">F34</f>
        <v>1376000</v>
      </c>
      <c r="G35" s="113">
        <f t="shared" si="17"/>
        <v>344000</v>
      </c>
      <c r="H35" s="112">
        <f t="shared" si="17"/>
        <v>344000</v>
      </c>
      <c r="I35" s="113">
        <f t="shared" si="17"/>
        <v>0</v>
      </c>
      <c r="J35" s="112">
        <f t="shared" si="17"/>
        <v>0</v>
      </c>
      <c r="K35" s="113">
        <f t="shared" si="17"/>
        <v>344000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344000</v>
      </c>
      <c r="Q35" s="113">
        <f>$I35      +$K35      +$M35      +$O35</f>
        <v>344000</v>
      </c>
      <c r="R35" s="58">
        <f>IF(($H35      =0),0,((($J35      -$H35      )/$H35      )*100))</f>
        <v>-100</v>
      </c>
      <c r="S35" s="59">
        <f>IF(($I35      =0),0,((($K35      -$I35      )/$I35      )*100))</f>
        <v>0</v>
      </c>
      <c r="T35" s="58">
        <f>IF($E35   =0,0,($P35   /$E35   )*100)</f>
        <v>25</v>
      </c>
      <c r="U35" s="60">
        <f>IF($E35   =0,0,($Q35   /$E35   )*100)</f>
        <v>25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4625000</v>
      </c>
      <c r="C37" s="108"/>
      <c r="D37" s="108"/>
      <c r="E37" s="108">
        <f t="shared" ref="E37:E42" si="18">$B37      +$C37      +$D37</f>
        <v>4625000</v>
      </c>
      <c r="F37" s="109">
        <v>4625000</v>
      </c>
      <c r="G37" s="110">
        <v>3006000</v>
      </c>
      <c r="H37" s="109"/>
      <c r="I37" s="110"/>
      <c r="J37" s="109">
        <v>3006000</v>
      </c>
      <c r="K37" s="110"/>
      <c r="L37" s="109"/>
      <c r="M37" s="110"/>
      <c r="N37" s="109"/>
      <c r="O37" s="110"/>
      <c r="P37" s="109">
        <f t="shared" ref="P37:P42" si="19">$H37      +$J37      +$L37      +$N37</f>
        <v>3006000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64.994594594594588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49000</v>
      </c>
      <c r="C38" s="108"/>
      <c r="D38" s="108"/>
      <c r="E38" s="108">
        <f t="shared" si="18"/>
        <v>49000</v>
      </c>
      <c r="F38" s="109">
        <v>44000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9674000</v>
      </c>
      <c r="C42" s="111">
        <f>SUM(C37:C41)</f>
        <v>0</v>
      </c>
      <c r="D42" s="111"/>
      <c r="E42" s="111">
        <f t="shared" si="18"/>
        <v>9674000</v>
      </c>
      <c r="F42" s="112">
        <f t="shared" ref="F42:O42" si="25">SUM(F37:F41)</f>
        <v>9669000</v>
      </c>
      <c r="G42" s="113">
        <f t="shared" si="25"/>
        <v>6006000</v>
      </c>
      <c r="H42" s="112">
        <f t="shared" si="25"/>
        <v>0</v>
      </c>
      <c r="I42" s="113">
        <f t="shared" si="25"/>
        <v>0</v>
      </c>
      <c r="J42" s="112">
        <f t="shared" si="25"/>
        <v>3006000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3006000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31.23116883116883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22370000</v>
      </c>
      <c r="C53" s="108"/>
      <c r="D53" s="108"/>
      <c r="E53" s="108">
        <f t="shared" si="26"/>
        <v>22370000</v>
      </c>
      <c r="F53" s="109">
        <v>22370000</v>
      </c>
      <c r="G53" s="110">
        <v>17370000</v>
      </c>
      <c r="H53" s="109">
        <v>2867000</v>
      </c>
      <c r="I53" s="110">
        <v>2867031</v>
      </c>
      <c r="J53" s="109">
        <v>2702000</v>
      </c>
      <c r="K53" s="110">
        <v>2702825</v>
      </c>
      <c r="L53" s="109"/>
      <c r="M53" s="110"/>
      <c r="N53" s="109"/>
      <c r="O53" s="110"/>
      <c r="P53" s="109">
        <f t="shared" si="27"/>
        <v>5569000</v>
      </c>
      <c r="Q53" s="110">
        <f t="shared" si="28"/>
        <v>5569856</v>
      </c>
      <c r="R53" s="54">
        <f t="shared" si="29"/>
        <v>-5.7551447506103939</v>
      </c>
      <c r="S53" s="55">
        <f t="shared" si="30"/>
        <v>-5.7273883679667223</v>
      </c>
      <c r="T53" s="54">
        <f t="shared" si="31"/>
        <v>24.894948591864104</v>
      </c>
      <c r="U53" s="56">
        <f t="shared" si="32"/>
        <v>24.898775145283864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22370000</v>
      </c>
      <c r="C55" s="111">
        <f>SUM(C44:C54)</f>
        <v>0</v>
      </c>
      <c r="D55" s="111"/>
      <c r="E55" s="111">
        <f t="shared" si="26"/>
        <v>22370000</v>
      </c>
      <c r="F55" s="112">
        <f t="shared" ref="F55:O55" si="33">SUM(F44:F54)</f>
        <v>22370000</v>
      </c>
      <c r="G55" s="113">
        <f t="shared" si="33"/>
        <v>17370000</v>
      </c>
      <c r="H55" s="112">
        <f t="shared" si="33"/>
        <v>2867000</v>
      </c>
      <c r="I55" s="113">
        <f t="shared" si="33"/>
        <v>2867031</v>
      </c>
      <c r="J55" s="112">
        <f t="shared" si="33"/>
        <v>2702000</v>
      </c>
      <c r="K55" s="113">
        <f t="shared" si="33"/>
        <v>2702825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5569000</v>
      </c>
      <c r="Q55" s="113">
        <f t="shared" si="28"/>
        <v>5569856</v>
      </c>
      <c r="R55" s="58">
        <f t="shared" si="29"/>
        <v>-5.7551447506103939</v>
      </c>
      <c r="S55" s="59">
        <f t="shared" si="30"/>
        <v>-5.7273883679667223</v>
      </c>
      <c r="T55" s="58">
        <f>IF((+$E45+$E47+$E49+$E50+$E53) =0,0,(P55   /(+$E45+$E47+$E49+$E50+$E53) )*100)</f>
        <v>24.894948591864104</v>
      </c>
      <c r="U55" s="60">
        <f>IF((+$E45+$E47+$E49+$E50+$E53) =0,0,(Q55   /(+$E45+$E47+$E49+$E50+$E53) )*100)</f>
        <v>24.898775145283864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36420000</v>
      </c>
      <c r="C69" s="120">
        <f>SUM(C9:C16,C19:C25,C28:C31,C34,C37:C41,C44:C54,C57:C60,C63:C67)</f>
        <v>0</v>
      </c>
      <c r="D69" s="120"/>
      <c r="E69" s="120">
        <f t="shared" si="35"/>
        <v>36420000</v>
      </c>
      <c r="F69" s="121">
        <f t="shared" ref="F69:O69" si="43">SUM(F9:F16,F19:F25,F28:F31,F34,F37:F41,F44:F54,F57:F60,F63:F67)</f>
        <v>36415000</v>
      </c>
      <c r="G69" s="122">
        <f t="shared" si="43"/>
        <v>26720000</v>
      </c>
      <c r="H69" s="121">
        <f t="shared" si="43"/>
        <v>5008000</v>
      </c>
      <c r="I69" s="122">
        <f t="shared" si="43"/>
        <v>4584161</v>
      </c>
      <c r="J69" s="121">
        <f t="shared" si="43"/>
        <v>5948000</v>
      </c>
      <c r="K69" s="122">
        <f t="shared" si="43"/>
        <v>3126825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10956000</v>
      </c>
      <c r="Q69" s="122">
        <f t="shared" si="37"/>
        <v>7710986</v>
      </c>
      <c r="R69" s="67">
        <f t="shared" si="38"/>
        <v>18.769968051118209</v>
      </c>
      <c r="S69" s="68">
        <f t="shared" si="39"/>
        <v>-31.790680999205744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30.122900112727173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21.200918314041406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35530000</v>
      </c>
      <c r="C71" s="108"/>
      <c r="D71" s="108"/>
      <c r="E71" s="108">
        <f>$B71      +$C71      +$D71</f>
        <v>35530000</v>
      </c>
      <c r="F71" s="109">
        <v>35530000</v>
      </c>
      <c r="G71" s="110">
        <v>30338000</v>
      </c>
      <c r="H71" s="109">
        <v>8917000</v>
      </c>
      <c r="I71" s="110">
        <v>8917346</v>
      </c>
      <c r="J71" s="109">
        <v>11798000</v>
      </c>
      <c r="K71" s="110">
        <v>11797344</v>
      </c>
      <c r="L71" s="109"/>
      <c r="M71" s="110"/>
      <c r="N71" s="109"/>
      <c r="O71" s="110"/>
      <c r="P71" s="109">
        <f>$H71      +$J71      +$L71      +$N71</f>
        <v>20715000</v>
      </c>
      <c r="Q71" s="110">
        <f>$I71      +$K71      +$M71      +$O71</f>
        <v>20714690</v>
      </c>
      <c r="R71" s="54">
        <f>IF(($H71      =0),0,((($J71      -$H71      )/$H71      )*100))</f>
        <v>32.309072558035211</v>
      </c>
      <c r="S71" s="55">
        <f>IF(($I71      =0),0,((($K71      -$I71      )/$I71      )*100))</f>
        <v>32.296582413646391</v>
      </c>
      <c r="T71" s="54">
        <f>IF(($E71      =0),0,(($P71      /$E71      )*100))</f>
        <v>58.302842668167742</v>
      </c>
      <c r="U71" s="56">
        <f>IF(($E71      =0),0,(($Q71      /$E71      )*100))</f>
        <v>58.301970166056847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35530000</v>
      </c>
      <c r="C73" s="117">
        <f>SUM(C71:C72)</f>
        <v>0</v>
      </c>
      <c r="D73" s="117"/>
      <c r="E73" s="117">
        <f>$B73      +$C73      +$D73</f>
        <v>35530000</v>
      </c>
      <c r="F73" s="118">
        <f t="shared" ref="F73:O73" si="44">SUM(F71:F72)</f>
        <v>35530000</v>
      </c>
      <c r="G73" s="119">
        <f t="shared" si="44"/>
        <v>30338000</v>
      </c>
      <c r="H73" s="118">
        <f t="shared" si="44"/>
        <v>8917000</v>
      </c>
      <c r="I73" s="119">
        <f t="shared" si="44"/>
        <v>8917346</v>
      </c>
      <c r="J73" s="118">
        <f t="shared" si="44"/>
        <v>11798000</v>
      </c>
      <c r="K73" s="119">
        <f t="shared" si="44"/>
        <v>11797344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20715000</v>
      </c>
      <c r="Q73" s="119">
        <f>$I73      +$K73      +$M73      +$O73</f>
        <v>20714690</v>
      </c>
      <c r="R73" s="63">
        <f>IF(($H73      =0),0,((($J73      -$H73      )/$H73      )*100))</f>
        <v>32.309072558035211</v>
      </c>
      <c r="S73" s="64">
        <f>IF(($I73      =0),0,((($K73      -$I73      )/$I73      )*100))</f>
        <v>32.296582413646391</v>
      </c>
      <c r="T73" s="63">
        <f>IF(($E71      =0),0,(($P71      /$E71      )*100))</f>
        <v>58.302842668167742</v>
      </c>
      <c r="U73" s="65">
        <f>IF($E71   =0,0,($Q71   /$E71 )*100)</f>
        <v>58.301970166056847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35530000</v>
      </c>
      <c r="C74" s="120">
        <f>SUM(C71:C72)</f>
        <v>0</v>
      </c>
      <c r="D74" s="120"/>
      <c r="E74" s="120">
        <f>$B74      +$C74      +$D74</f>
        <v>35530000</v>
      </c>
      <c r="F74" s="121">
        <f t="shared" ref="F74:O74" si="45">SUM(F71:F72)</f>
        <v>35530000</v>
      </c>
      <c r="G74" s="122">
        <f t="shared" si="45"/>
        <v>30338000</v>
      </c>
      <c r="H74" s="121">
        <f t="shared" si="45"/>
        <v>8917000</v>
      </c>
      <c r="I74" s="122">
        <f t="shared" si="45"/>
        <v>8917346</v>
      </c>
      <c r="J74" s="121">
        <f t="shared" si="45"/>
        <v>11798000</v>
      </c>
      <c r="K74" s="122">
        <f t="shared" si="45"/>
        <v>11797344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20715000</v>
      </c>
      <c r="Q74" s="122">
        <f>$I74      +$K74      +$M74      +$O74</f>
        <v>20714690</v>
      </c>
      <c r="R74" s="67">
        <f>IF(($H74      =0),0,((($J74      -$H74      )/$H74      )*100))</f>
        <v>32.309072558035211</v>
      </c>
      <c r="S74" s="68">
        <f>IF(($I74      =0),0,((($K74      -$I74      )/$I74      )*100))</f>
        <v>32.296582413646391</v>
      </c>
      <c r="T74" s="67">
        <f>IF(($E71      =0),0,(($P71      /$E71      )*100))</f>
        <v>58.302842668167742</v>
      </c>
      <c r="U74" s="71">
        <f>IF($E71   =0,0,($Q71   /$E71 )*100)</f>
        <v>58.301970166056847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71950000</v>
      </c>
      <c r="C75" s="120">
        <f>SUM(C9:C16,C19:C25,C28:C31,C34,C37:C41,C44:C54,C57:C60,C63:C67,C71:C72)</f>
        <v>0</v>
      </c>
      <c r="D75" s="120"/>
      <c r="E75" s="120">
        <f>$B75      +$C75      +$D75</f>
        <v>71950000</v>
      </c>
      <c r="F75" s="121">
        <f t="shared" ref="F75:O75" si="46">SUM(F9:F16,F19:F25,F28:F31,F34,F37:F41,F44:F54,F57:F60,F63:F67,F71:F72)</f>
        <v>71945000</v>
      </c>
      <c r="G75" s="122">
        <f t="shared" si="46"/>
        <v>57058000</v>
      </c>
      <c r="H75" s="121">
        <f t="shared" si="46"/>
        <v>13925000</v>
      </c>
      <c r="I75" s="122">
        <f t="shared" si="46"/>
        <v>13501507</v>
      </c>
      <c r="J75" s="121">
        <f t="shared" si="46"/>
        <v>17746000</v>
      </c>
      <c r="K75" s="122">
        <f t="shared" si="46"/>
        <v>14924169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31671000</v>
      </c>
      <c r="Q75" s="122">
        <f>$I75      +$K75      +$M75      +$O75</f>
        <v>28425676</v>
      </c>
      <c r="R75" s="67">
        <f>IF(($H75      =0),0,((($J75      -$H75      )/$H75      )*100))</f>
        <v>27.439856373429084</v>
      </c>
      <c r="S75" s="68">
        <f>IF(($I75      =0),0,((($K75      -$I75      )/$I75      )*100))</f>
        <v>10.537060788843794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44.048066090874954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39.534465445543177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iTgQrePykr5HudYfUBxHyQXv9i+GjQp9Yz/rQeIxdLNB0RuJE7lFuCWm8g0KGvPeLxJOw1OqOjhFKkyXpLMMA==" saltValue="UyEi3GtdTVAcptSVT39H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30000</v>
      </c>
      <c r="I10" s="110">
        <v>30000</v>
      </c>
      <c r="J10" s="109">
        <v>294000</v>
      </c>
      <c r="K10" s="110"/>
      <c r="L10" s="109"/>
      <c r="M10" s="110"/>
      <c r="N10" s="109"/>
      <c r="O10" s="110"/>
      <c r="P10" s="109">
        <f t="shared" ref="P10:P17" si="1">$H10      +$J10      +$L10      +$N10</f>
        <v>324000</v>
      </c>
      <c r="Q10" s="110">
        <f t="shared" ref="Q10:Q17" si="2">$I10      +$K10      +$M10      +$O10</f>
        <v>30000</v>
      </c>
      <c r="R10" s="54">
        <f t="shared" ref="R10:R17" si="3">IF(($H10      =0),0,((($J10      -$H10      )/$H10      )*100))</f>
        <v>880.00000000000011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32.4</v>
      </c>
      <c r="U10" s="56">
        <f t="shared" ref="U10:U16" si="6">IF(($E10      =0),0,(($Q10      /$E10      )*100))</f>
        <v>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30000</v>
      </c>
      <c r="I17" s="113">
        <f t="shared" si="7"/>
        <v>30000</v>
      </c>
      <c r="J17" s="112">
        <f t="shared" si="7"/>
        <v>294000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324000</v>
      </c>
      <c r="Q17" s="113">
        <f t="shared" si="2"/>
        <v>30000</v>
      </c>
      <c r="R17" s="58">
        <f t="shared" si="3"/>
        <v>880.00000000000011</v>
      </c>
      <c r="S17" s="59">
        <f t="shared" si="4"/>
        <v>-100</v>
      </c>
      <c r="T17" s="58">
        <f>IF((SUM($E9:$E14))=0,0,(P17/(SUM($E9:$E14))*100))</f>
        <v>32.4</v>
      </c>
      <c r="U17" s="60">
        <f>IF((SUM($E9:$E14))=0,0,(Q17/(SUM($E9:$E14))*100))</f>
        <v>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2675000</v>
      </c>
      <c r="C31" s="108"/>
      <c r="D31" s="108"/>
      <c r="E31" s="108">
        <f>$B31      +$C31      +$D31</f>
        <v>2675000</v>
      </c>
      <c r="F31" s="109">
        <v>2675000</v>
      </c>
      <c r="G31" s="110">
        <v>1873000</v>
      </c>
      <c r="H31" s="109">
        <v>473000</v>
      </c>
      <c r="I31" s="110">
        <v>320852</v>
      </c>
      <c r="J31" s="109">
        <v>1400000</v>
      </c>
      <c r="K31" s="110"/>
      <c r="L31" s="109"/>
      <c r="M31" s="110"/>
      <c r="N31" s="109"/>
      <c r="O31" s="110"/>
      <c r="P31" s="109">
        <f>$H31      +$J31      +$L31      +$N31</f>
        <v>1873000</v>
      </c>
      <c r="Q31" s="110">
        <f>$I31      +$K31      +$M31      +$O31</f>
        <v>320852</v>
      </c>
      <c r="R31" s="54">
        <f>IF(($H31      =0),0,((($J31      -$H31      )/$H31      )*100))</f>
        <v>195.98308668076109</v>
      </c>
      <c r="S31" s="55">
        <f>IF(($I31      =0),0,((($K31      -$I31      )/$I31      )*100))</f>
        <v>-100</v>
      </c>
      <c r="T31" s="54">
        <f>IF(($E31      =0),0,(($P31      /$E31      )*100))</f>
        <v>70.018691588785046</v>
      </c>
      <c r="U31" s="56">
        <f>IF(($E31      =0),0,(($Q31      /$E31      )*100))</f>
        <v>11.994467289719626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2675000</v>
      </c>
      <c r="C32" s="111">
        <f>SUM(C28:C31)</f>
        <v>0</v>
      </c>
      <c r="D32" s="111"/>
      <c r="E32" s="111">
        <f>$B32      +$C32      +$D32</f>
        <v>2675000</v>
      </c>
      <c r="F32" s="112">
        <f t="shared" ref="F32:O32" si="16">SUM(F28:F31)</f>
        <v>2675000</v>
      </c>
      <c r="G32" s="113">
        <f t="shared" si="16"/>
        <v>1873000</v>
      </c>
      <c r="H32" s="112">
        <f t="shared" si="16"/>
        <v>473000</v>
      </c>
      <c r="I32" s="113">
        <f t="shared" si="16"/>
        <v>320852</v>
      </c>
      <c r="J32" s="112">
        <f t="shared" si="16"/>
        <v>1400000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1873000</v>
      </c>
      <c r="Q32" s="113">
        <f>$I32      +$K32      +$M32      +$O32</f>
        <v>320852</v>
      </c>
      <c r="R32" s="58">
        <f>IF(($H32      =0),0,((($J32      -$H32      )/$H32      )*100))</f>
        <v>195.98308668076109</v>
      </c>
      <c r="S32" s="59">
        <f>IF(($I32      =0),0,((($K32      -$I32      )/$I32      )*100))</f>
        <v>-100</v>
      </c>
      <c r="T32" s="58">
        <f>IF($E32   =0,0,($P32   /$E32   )*100)</f>
        <v>70.018691588785046</v>
      </c>
      <c r="U32" s="60">
        <f>IF($E32   =0,0,($Q32   /$E32   )*100)</f>
        <v>11.994467289719626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1414000</v>
      </c>
      <c r="C34" s="108"/>
      <c r="D34" s="108"/>
      <c r="E34" s="108">
        <f>$B34      +$C34      +$D34</f>
        <v>1414000</v>
      </c>
      <c r="F34" s="109">
        <v>1414000</v>
      </c>
      <c r="G34" s="110">
        <v>990000</v>
      </c>
      <c r="H34" s="109">
        <v>352000</v>
      </c>
      <c r="I34" s="110"/>
      <c r="J34" s="109">
        <v>181000</v>
      </c>
      <c r="K34" s="110"/>
      <c r="L34" s="109"/>
      <c r="M34" s="110"/>
      <c r="N34" s="109"/>
      <c r="O34" s="110"/>
      <c r="P34" s="109">
        <f>$H34      +$J34      +$L34      +$N34</f>
        <v>533000</v>
      </c>
      <c r="Q34" s="110">
        <f>$I34      +$K34      +$M34      +$O34</f>
        <v>0</v>
      </c>
      <c r="R34" s="54">
        <f>IF(($H34      =0),0,((($J34      -$H34      )/$H34      )*100))</f>
        <v>-48.579545454545453</v>
      </c>
      <c r="S34" s="55">
        <f>IF(($I34      =0),0,((($K34      -$I34      )/$I34      )*100))</f>
        <v>0</v>
      </c>
      <c r="T34" s="54">
        <f>IF(($E34      =0),0,(($P34      /$E34      )*100))</f>
        <v>37.694483734087697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1414000</v>
      </c>
      <c r="C35" s="111">
        <f>C34</f>
        <v>0</v>
      </c>
      <c r="D35" s="111"/>
      <c r="E35" s="111">
        <f>$B35      +$C35      +$D35</f>
        <v>1414000</v>
      </c>
      <c r="F35" s="112">
        <f t="shared" ref="F35:O35" si="17">F34</f>
        <v>1414000</v>
      </c>
      <c r="G35" s="113">
        <f t="shared" si="17"/>
        <v>990000</v>
      </c>
      <c r="H35" s="112">
        <f t="shared" si="17"/>
        <v>352000</v>
      </c>
      <c r="I35" s="113">
        <f t="shared" si="17"/>
        <v>0</v>
      </c>
      <c r="J35" s="112">
        <f t="shared" si="17"/>
        <v>181000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533000</v>
      </c>
      <c r="Q35" s="113">
        <f>$I35      +$K35      +$M35      +$O35</f>
        <v>0</v>
      </c>
      <c r="R35" s="58">
        <f>IF(($H35      =0),0,((($J35      -$H35      )/$H35      )*100))</f>
        <v>-48.579545454545453</v>
      </c>
      <c r="S35" s="59">
        <f>IF(($I35      =0),0,((($K35      -$I35      )/$I35      )*100))</f>
        <v>0</v>
      </c>
      <c r="T35" s="58">
        <f>IF($E35   =0,0,($P35   /$E35   )*100)</f>
        <v>37.694483734087697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5089000</v>
      </c>
      <c r="C69" s="120">
        <f>SUM(C9:C16,C19:C25,C28:C31,C34,C37:C41,C44:C54,C57:C60,C63:C67)</f>
        <v>0</v>
      </c>
      <c r="D69" s="120"/>
      <c r="E69" s="120">
        <f t="shared" si="35"/>
        <v>5089000</v>
      </c>
      <c r="F69" s="121">
        <f t="shared" ref="F69:O69" si="43">SUM(F9:F16,F19:F25,F28:F31,F34,F37:F41,F44:F54,F57:F60,F63:F67)</f>
        <v>5089000</v>
      </c>
      <c r="G69" s="122">
        <f t="shared" si="43"/>
        <v>3863000</v>
      </c>
      <c r="H69" s="121">
        <f t="shared" si="43"/>
        <v>855000</v>
      </c>
      <c r="I69" s="122">
        <f t="shared" si="43"/>
        <v>350852</v>
      </c>
      <c r="J69" s="121">
        <f t="shared" si="43"/>
        <v>1875000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2730000</v>
      </c>
      <c r="Q69" s="122">
        <f t="shared" si="37"/>
        <v>350852</v>
      </c>
      <c r="R69" s="67">
        <f t="shared" si="38"/>
        <v>119.29824561403508</v>
      </c>
      <c r="S69" s="68">
        <f t="shared" si="39"/>
        <v>-100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53.645116918844572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6.8943210846924741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9270000</v>
      </c>
      <c r="H71" s="109"/>
      <c r="I71" s="110"/>
      <c r="J71" s="109">
        <v>3511000</v>
      </c>
      <c r="K71" s="110"/>
      <c r="L71" s="109"/>
      <c r="M71" s="110"/>
      <c r="N71" s="109"/>
      <c r="O71" s="110"/>
      <c r="P71" s="109">
        <f>$H71      +$J71      +$L71      +$N71</f>
        <v>3511000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9270000</v>
      </c>
      <c r="H73" s="118">
        <f t="shared" si="44"/>
        <v>0</v>
      </c>
      <c r="I73" s="119">
        <f t="shared" si="44"/>
        <v>0</v>
      </c>
      <c r="J73" s="118">
        <f t="shared" si="44"/>
        <v>3511000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3511000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9270000</v>
      </c>
      <c r="H74" s="121">
        <f t="shared" si="45"/>
        <v>0</v>
      </c>
      <c r="I74" s="122">
        <f t="shared" si="45"/>
        <v>0</v>
      </c>
      <c r="J74" s="121">
        <f t="shared" si="45"/>
        <v>3511000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3511000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5089000</v>
      </c>
      <c r="C75" s="120">
        <f>SUM(C9:C16,C19:C25,C28:C31,C34,C37:C41,C44:C54,C57:C60,C63:C67,C71:C72)</f>
        <v>0</v>
      </c>
      <c r="D75" s="120"/>
      <c r="E75" s="120">
        <f>$B75      +$C75      +$D75</f>
        <v>5089000</v>
      </c>
      <c r="F75" s="121">
        <f t="shared" ref="F75:O75" si="46">SUM(F9:F16,F19:F25,F28:F31,F34,F37:F41,F44:F54,F57:F60,F63:F67,F71:F72)</f>
        <v>5089000</v>
      </c>
      <c r="G75" s="122">
        <f t="shared" si="46"/>
        <v>13133000</v>
      </c>
      <c r="H75" s="121">
        <f t="shared" si="46"/>
        <v>855000</v>
      </c>
      <c r="I75" s="122">
        <f t="shared" si="46"/>
        <v>350852</v>
      </c>
      <c r="J75" s="121">
        <f t="shared" si="46"/>
        <v>5386000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6241000</v>
      </c>
      <c r="Q75" s="122">
        <f>$I75      +$K75      +$M75      +$O75</f>
        <v>350852</v>
      </c>
      <c r="R75" s="67">
        <f>IF(($H75      =0),0,((($J75      -$H75      )/$H75      )*100))</f>
        <v>529.94152046783631</v>
      </c>
      <c r="S75" s="68">
        <f>IF(($I75      =0),0,((($K75      -$I75      )/$I75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122.63706032619375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6.8943210846924741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znevTK9MjifFv7ayn9qfrEOBs9jN1HBrobGQoM/q8veOiKgATzrpwHLIspymWEQsTWV3E2i6Dr0zzQKpXJKOg==" saltValue="E1lThRJXIFdVZOyC6gqYW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40000</v>
      </c>
      <c r="I10" s="110">
        <v>1116344</v>
      </c>
      <c r="J10" s="109">
        <v>1504000</v>
      </c>
      <c r="K10" s="110">
        <v>-1116344</v>
      </c>
      <c r="L10" s="109"/>
      <c r="M10" s="110"/>
      <c r="N10" s="109"/>
      <c r="O10" s="110"/>
      <c r="P10" s="109">
        <f t="shared" ref="P10:P17" si="1">$H10      +$J10      +$L10      +$N10</f>
        <v>1544000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3660</v>
      </c>
      <c r="S10" s="55">
        <f t="shared" ref="S10:S17" si="4">IF(($I10      =0),0,((($K10      -$I10      )/$I10      )*100))</f>
        <v>-200</v>
      </c>
      <c r="T10" s="54">
        <f t="shared" ref="T10:T16" si="5">IF(($E10      =0),0,(($P10      /$E10      )*100))</f>
        <v>77.2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40000</v>
      </c>
      <c r="I17" s="113">
        <f t="shared" si="7"/>
        <v>1116344</v>
      </c>
      <c r="J17" s="112">
        <f t="shared" si="7"/>
        <v>1504000</v>
      </c>
      <c r="K17" s="113">
        <f t="shared" si="7"/>
        <v>-1116344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1544000</v>
      </c>
      <c r="Q17" s="113">
        <f t="shared" si="2"/>
        <v>0</v>
      </c>
      <c r="R17" s="58">
        <f t="shared" si="3"/>
        <v>3660</v>
      </c>
      <c r="S17" s="59">
        <f t="shared" si="4"/>
        <v>-200</v>
      </c>
      <c r="T17" s="58">
        <f>IF((SUM($E9:$E14))=0,0,(P17/(SUM($E9:$E14))*100))</f>
        <v>77.2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1880000</v>
      </c>
      <c r="C34" s="108"/>
      <c r="D34" s="108"/>
      <c r="E34" s="108">
        <f>$B34      +$C34      +$D34</f>
        <v>1880000</v>
      </c>
      <c r="F34" s="109">
        <v>1880000</v>
      </c>
      <c r="G34" s="110">
        <v>1316000</v>
      </c>
      <c r="H34" s="109">
        <v>470000</v>
      </c>
      <c r="I34" s="110">
        <v>470000</v>
      </c>
      <c r="J34" s="109">
        <v>846000</v>
      </c>
      <c r="K34" s="110">
        <v>-470000</v>
      </c>
      <c r="L34" s="109"/>
      <c r="M34" s="110"/>
      <c r="N34" s="109"/>
      <c r="O34" s="110"/>
      <c r="P34" s="109">
        <f>$H34      +$J34      +$L34      +$N34</f>
        <v>1316000</v>
      </c>
      <c r="Q34" s="110">
        <f>$I34      +$K34      +$M34      +$O34</f>
        <v>0</v>
      </c>
      <c r="R34" s="54">
        <f>IF(($H34      =0),0,((($J34      -$H34      )/$H34      )*100))</f>
        <v>80</v>
      </c>
      <c r="S34" s="55">
        <f>IF(($I34      =0),0,((($K34      -$I34      )/$I34      )*100))</f>
        <v>-200</v>
      </c>
      <c r="T34" s="54">
        <f>IF(($E34      =0),0,(($P34      /$E34      )*100))</f>
        <v>70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1880000</v>
      </c>
      <c r="C35" s="111">
        <f>C34</f>
        <v>0</v>
      </c>
      <c r="D35" s="111"/>
      <c r="E35" s="111">
        <f>$B35      +$C35      +$D35</f>
        <v>1880000</v>
      </c>
      <c r="F35" s="112">
        <f t="shared" ref="F35:O35" si="17">F34</f>
        <v>1880000</v>
      </c>
      <c r="G35" s="113">
        <f t="shared" si="17"/>
        <v>1316000</v>
      </c>
      <c r="H35" s="112">
        <f t="shared" si="17"/>
        <v>470000</v>
      </c>
      <c r="I35" s="113">
        <f t="shared" si="17"/>
        <v>470000</v>
      </c>
      <c r="J35" s="112">
        <f t="shared" si="17"/>
        <v>846000</v>
      </c>
      <c r="K35" s="113">
        <f t="shared" si="17"/>
        <v>-470000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1316000</v>
      </c>
      <c r="Q35" s="113">
        <f>$I35      +$K35      +$M35      +$O35</f>
        <v>0</v>
      </c>
      <c r="R35" s="58">
        <f>IF(($H35      =0),0,((($J35      -$H35      )/$H35      )*100))</f>
        <v>80</v>
      </c>
      <c r="S35" s="59">
        <f>IF(($I35      =0),0,((($K35      -$I35      )/$I35      )*100))</f>
        <v>-200</v>
      </c>
      <c r="T35" s="58">
        <f>IF($E35   =0,0,($P35   /$E35   )*100)</f>
        <v>70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4247000</v>
      </c>
      <c r="C38" s="108"/>
      <c r="D38" s="108"/>
      <c r="E38" s="108">
        <f t="shared" si="18"/>
        <v>4247000</v>
      </c>
      <c r="F38" s="109">
        <v>3862000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4247000</v>
      </c>
      <c r="C42" s="111">
        <f>SUM(C37:C41)</f>
        <v>0</v>
      </c>
      <c r="D42" s="111"/>
      <c r="E42" s="111">
        <f t="shared" si="18"/>
        <v>4247000</v>
      </c>
      <c r="F42" s="112">
        <f t="shared" ref="F42:O42" si="25">SUM(F37:F41)</f>
        <v>3862000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171112000</v>
      </c>
      <c r="C45" s="108"/>
      <c r="D45" s="108"/>
      <c r="E45" s="108">
        <f t="shared" si="26"/>
        <v>171112000</v>
      </c>
      <c r="F45" s="109">
        <v>171112000</v>
      </c>
      <c r="G45" s="110">
        <v>121112000</v>
      </c>
      <c r="H45" s="109">
        <v>53573000</v>
      </c>
      <c r="I45" s="110">
        <v>51019954</v>
      </c>
      <c r="J45" s="109">
        <v>45498000</v>
      </c>
      <c r="K45" s="110">
        <v>46004779</v>
      </c>
      <c r="L45" s="109"/>
      <c r="M45" s="110"/>
      <c r="N45" s="109"/>
      <c r="O45" s="110"/>
      <c r="P45" s="109">
        <f t="shared" si="27"/>
        <v>99071000</v>
      </c>
      <c r="Q45" s="110">
        <f t="shared" si="28"/>
        <v>97024733</v>
      </c>
      <c r="R45" s="54">
        <f t="shared" si="29"/>
        <v>-15.072891195191607</v>
      </c>
      <c r="S45" s="55">
        <f t="shared" si="30"/>
        <v>-9.82983050121919</v>
      </c>
      <c r="T45" s="54">
        <f t="shared" si="31"/>
        <v>57.898335593061859</v>
      </c>
      <c r="U45" s="56">
        <f t="shared" si="32"/>
        <v>56.70247148066764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45472000</v>
      </c>
      <c r="C46" s="108"/>
      <c r="D46" s="108"/>
      <c r="E46" s="108">
        <f t="shared" si="26"/>
        <v>45472000</v>
      </c>
      <c r="F46" s="109">
        <v>45472000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21540000</v>
      </c>
      <c r="C53" s="108"/>
      <c r="D53" s="108"/>
      <c r="E53" s="108">
        <f t="shared" si="26"/>
        <v>21540000</v>
      </c>
      <c r="F53" s="109">
        <v>21540000</v>
      </c>
      <c r="G53" s="110">
        <v>13540000</v>
      </c>
      <c r="H53" s="109"/>
      <c r="I53" s="110"/>
      <c r="J53" s="109">
        <v>2024000</v>
      </c>
      <c r="K53" s="110">
        <v>2024724</v>
      </c>
      <c r="L53" s="109"/>
      <c r="M53" s="110"/>
      <c r="N53" s="109"/>
      <c r="O53" s="110"/>
      <c r="P53" s="109">
        <f t="shared" si="27"/>
        <v>2024000</v>
      </c>
      <c r="Q53" s="110">
        <f t="shared" si="28"/>
        <v>2024724</v>
      </c>
      <c r="R53" s="54">
        <f t="shared" si="29"/>
        <v>0</v>
      </c>
      <c r="S53" s="55">
        <f t="shared" si="30"/>
        <v>0</v>
      </c>
      <c r="T53" s="54">
        <f t="shared" si="31"/>
        <v>9.3964716805942423</v>
      </c>
      <c r="U53" s="56">
        <f t="shared" si="32"/>
        <v>9.3998328690807806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41833000</v>
      </c>
      <c r="C54" s="108"/>
      <c r="D54" s="108"/>
      <c r="E54" s="108">
        <f t="shared" si="26"/>
        <v>41833000</v>
      </c>
      <c r="F54" s="109">
        <v>41833000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279957000</v>
      </c>
      <c r="C55" s="111">
        <f>SUM(C44:C54)</f>
        <v>0</v>
      </c>
      <c r="D55" s="111"/>
      <c r="E55" s="111">
        <f t="shared" si="26"/>
        <v>279957000</v>
      </c>
      <c r="F55" s="112">
        <f t="shared" ref="F55:O55" si="33">SUM(F44:F54)</f>
        <v>279957000</v>
      </c>
      <c r="G55" s="113">
        <f t="shared" si="33"/>
        <v>134652000</v>
      </c>
      <c r="H55" s="112">
        <f t="shared" si="33"/>
        <v>53573000</v>
      </c>
      <c r="I55" s="113">
        <f t="shared" si="33"/>
        <v>51019954</v>
      </c>
      <c r="J55" s="112">
        <f t="shared" si="33"/>
        <v>47522000</v>
      </c>
      <c r="K55" s="113">
        <f t="shared" si="33"/>
        <v>48029503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101095000</v>
      </c>
      <c r="Q55" s="113">
        <f t="shared" si="28"/>
        <v>99049457</v>
      </c>
      <c r="R55" s="58">
        <f t="shared" si="29"/>
        <v>-11.29486868385194</v>
      </c>
      <c r="S55" s="59">
        <f t="shared" si="30"/>
        <v>-5.8613361352697417</v>
      </c>
      <c r="T55" s="58">
        <f>IF((+$E45+$E47+$E49+$E50+$E53) =0,0,(P55   /(+$E45+$E47+$E49+$E50+$E53) )*100)</f>
        <v>52.475447957976037</v>
      </c>
      <c r="U55" s="60">
        <f>IF((+$E45+$E47+$E49+$E50+$E53) =0,0,(Q55   /(+$E45+$E47+$E49+$E50+$E53) )*100)</f>
        <v>51.413666611299128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288084000</v>
      </c>
      <c r="C69" s="120">
        <f>SUM(C9:C16,C19:C25,C28:C31,C34,C37:C41,C44:C54,C57:C60,C63:C67)</f>
        <v>0</v>
      </c>
      <c r="D69" s="120"/>
      <c r="E69" s="120">
        <f t="shared" si="35"/>
        <v>288084000</v>
      </c>
      <c r="F69" s="121">
        <f t="shared" ref="F69:O69" si="43">SUM(F9:F16,F19:F25,F28:F31,F34,F37:F41,F44:F54,F57:F60,F63:F67)</f>
        <v>287699000</v>
      </c>
      <c r="G69" s="122">
        <f t="shared" si="43"/>
        <v>137968000</v>
      </c>
      <c r="H69" s="121">
        <f t="shared" si="43"/>
        <v>54083000</v>
      </c>
      <c r="I69" s="122">
        <f t="shared" si="43"/>
        <v>52606298</v>
      </c>
      <c r="J69" s="121">
        <f t="shared" si="43"/>
        <v>49872000</v>
      </c>
      <c r="K69" s="122">
        <f t="shared" si="43"/>
        <v>46443159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103955000</v>
      </c>
      <c r="Q69" s="122">
        <f t="shared" si="37"/>
        <v>99049457</v>
      </c>
      <c r="R69" s="67">
        <f t="shared" si="38"/>
        <v>-7.7861805003420672</v>
      </c>
      <c r="S69" s="68">
        <f t="shared" si="39"/>
        <v>-11.715591543810971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52.894693993853416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50.398640933791953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67233000</v>
      </c>
      <c r="C71" s="108"/>
      <c r="D71" s="108"/>
      <c r="E71" s="108">
        <f>$B71      +$C71      +$D71</f>
        <v>67233000</v>
      </c>
      <c r="F71" s="109">
        <v>67233000</v>
      </c>
      <c r="G71" s="110">
        <v>52000000</v>
      </c>
      <c r="H71" s="109">
        <v>10112000</v>
      </c>
      <c r="I71" s="110">
        <v>12803564</v>
      </c>
      <c r="J71" s="109">
        <v>20037000</v>
      </c>
      <c r="K71" s="110">
        <v>14618200</v>
      </c>
      <c r="L71" s="109"/>
      <c r="M71" s="110"/>
      <c r="N71" s="109"/>
      <c r="O71" s="110"/>
      <c r="P71" s="109">
        <f>$H71      +$J71      +$L71      +$N71</f>
        <v>30149000</v>
      </c>
      <c r="Q71" s="110">
        <f>$I71      +$K71      +$M71      +$O71</f>
        <v>27421764</v>
      </c>
      <c r="R71" s="54">
        <f>IF(($H71      =0),0,((($J71      -$H71      )/$H71      )*100))</f>
        <v>98.150712025316452</v>
      </c>
      <c r="S71" s="55">
        <f>IF(($I71      =0),0,((($K71      -$I71      )/$I71      )*100))</f>
        <v>14.17289748385684</v>
      </c>
      <c r="T71" s="54">
        <f>IF(($E71      =0),0,(($P71      /$E71      )*100))</f>
        <v>44.842562432138976</v>
      </c>
      <c r="U71" s="56">
        <f>IF(($E71      =0),0,(($Q71      /$E71      )*100))</f>
        <v>40.786167507027798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67233000</v>
      </c>
      <c r="C73" s="117">
        <f>SUM(C71:C72)</f>
        <v>0</v>
      </c>
      <c r="D73" s="117"/>
      <c r="E73" s="117">
        <f>$B73      +$C73      +$D73</f>
        <v>67233000</v>
      </c>
      <c r="F73" s="118">
        <f t="shared" ref="F73:O73" si="44">SUM(F71:F72)</f>
        <v>67233000</v>
      </c>
      <c r="G73" s="119">
        <f t="shared" si="44"/>
        <v>52000000</v>
      </c>
      <c r="H73" s="118">
        <f t="shared" si="44"/>
        <v>10112000</v>
      </c>
      <c r="I73" s="119">
        <f t="shared" si="44"/>
        <v>12803564</v>
      </c>
      <c r="J73" s="118">
        <f t="shared" si="44"/>
        <v>20037000</v>
      </c>
      <c r="K73" s="119">
        <f t="shared" si="44"/>
        <v>14618200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30149000</v>
      </c>
      <c r="Q73" s="119">
        <f>$I73      +$K73      +$M73      +$O73</f>
        <v>27421764</v>
      </c>
      <c r="R73" s="63">
        <f>IF(($H73      =0),0,((($J73      -$H73      )/$H73      )*100))</f>
        <v>98.150712025316452</v>
      </c>
      <c r="S73" s="64">
        <f>IF(($I73      =0),0,((($K73      -$I73      )/$I73      )*100))</f>
        <v>14.17289748385684</v>
      </c>
      <c r="T73" s="63">
        <f>IF(($E71      =0),0,(($P71      /$E71      )*100))</f>
        <v>44.842562432138976</v>
      </c>
      <c r="U73" s="65">
        <f>IF($E71   =0,0,($Q71   /$E71 )*100)</f>
        <v>40.786167507027798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67233000</v>
      </c>
      <c r="C74" s="120">
        <f>SUM(C71:C72)</f>
        <v>0</v>
      </c>
      <c r="D74" s="120"/>
      <c r="E74" s="120">
        <f>$B74      +$C74      +$D74</f>
        <v>67233000</v>
      </c>
      <c r="F74" s="121">
        <f t="shared" ref="F74:O74" si="45">SUM(F71:F72)</f>
        <v>67233000</v>
      </c>
      <c r="G74" s="122">
        <f t="shared" si="45"/>
        <v>52000000</v>
      </c>
      <c r="H74" s="121">
        <f t="shared" si="45"/>
        <v>10112000</v>
      </c>
      <c r="I74" s="122">
        <f t="shared" si="45"/>
        <v>12803564</v>
      </c>
      <c r="J74" s="121">
        <f t="shared" si="45"/>
        <v>20037000</v>
      </c>
      <c r="K74" s="122">
        <f t="shared" si="45"/>
        <v>14618200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30149000</v>
      </c>
      <c r="Q74" s="122">
        <f>$I74      +$K74      +$M74      +$O74</f>
        <v>27421764</v>
      </c>
      <c r="R74" s="67">
        <f>IF(($H74      =0),0,((($J74      -$H74      )/$H74      )*100))</f>
        <v>98.150712025316452</v>
      </c>
      <c r="S74" s="68">
        <f>IF(($I74      =0),0,((($K74      -$I74      )/$I74      )*100))</f>
        <v>14.17289748385684</v>
      </c>
      <c r="T74" s="67">
        <f>IF(($E71      =0),0,(($P71      /$E71      )*100))</f>
        <v>44.842562432138976</v>
      </c>
      <c r="U74" s="71">
        <f>IF($E71   =0,0,($Q71   /$E71 )*100)</f>
        <v>40.786167507027798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355317000</v>
      </c>
      <c r="C75" s="120">
        <f>SUM(C9:C16,C19:C25,C28:C31,C34,C37:C41,C44:C54,C57:C60,C63:C67,C71:C72)</f>
        <v>0</v>
      </c>
      <c r="D75" s="120"/>
      <c r="E75" s="120">
        <f>$B75      +$C75      +$D75</f>
        <v>355317000</v>
      </c>
      <c r="F75" s="121">
        <f t="shared" ref="F75:O75" si="46">SUM(F9:F16,F19:F25,F28:F31,F34,F37:F41,F44:F54,F57:F60,F63:F67,F71:F72)</f>
        <v>354932000</v>
      </c>
      <c r="G75" s="122">
        <f t="shared" si="46"/>
        <v>189968000</v>
      </c>
      <c r="H75" s="121">
        <f t="shared" si="46"/>
        <v>64195000</v>
      </c>
      <c r="I75" s="122">
        <f t="shared" si="46"/>
        <v>65409862</v>
      </c>
      <c r="J75" s="121">
        <f t="shared" si="46"/>
        <v>69909000</v>
      </c>
      <c r="K75" s="122">
        <f t="shared" si="46"/>
        <v>61061359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134104000</v>
      </c>
      <c r="Q75" s="122">
        <f>$I75      +$K75      +$M75      +$O75</f>
        <v>126471221</v>
      </c>
      <c r="R75" s="67">
        <f>IF(($H75      =0),0,((($J75      -$H75      )/$H75      )*100))</f>
        <v>8.901004751148843</v>
      </c>
      <c r="S75" s="68">
        <f>IF(($I75      =0),0,((($K75      -$I75      )/$I75      )*100))</f>
        <v>-6.6480846573258328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50.842226982351711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47.948446912971775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mpk1GgDC7OalzmoUBWzTFI/RdsyzukDLJ60OLnGWjmbnzxcazLIP4DLpmPF5S7dzICcH+zasNBq/PouPW2l9Q==" saltValue="wLBClN5Mm08evj9v5JPC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2700000</v>
      </c>
      <c r="C10" s="108"/>
      <c r="D10" s="108"/>
      <c r="E10" s="108">
        <f t="shared" ref="E10:E17" si="0">$B10      +$C10      +$D10</f>
        <v>2700000</v>
      </c>
      <c r="F10" s="109">
        <v>2700000</v>
      </c>
      <c r="G10" s="110">
        <v>2700000</v>
      </c>
      <c r="H10" s="109">
        <v>853000</v>
      </c>
      <c r="I10" s="110"/>
      <c r="J10" s="109">
        <v>969000</v>
      </c>
      <c r="K10" s="110"/>
      <c r="L10" s="109"/>
      <c r="M10" s="110"/>
      <c r="N10" s="109"/>
      <c r="O10" s="110"/>
      <c r="P10" s="109">
        <f t="shared" ref="P10:P17" si="1">$H10      +$J10      +$L10      +$N10</f>
        <v>1822000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13.599062133645957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67.481481481481481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2700000</v>
      </c>
      <c r="C17" s="111">
        <f>SUM(C9:C16)</f>
        <v>0</v>
      </c>
      <c r="D17" s="111"/>
      <c r="E17" s="111">
        <f t="shared" si="0"/>
        <v>2700000</v>
      </c>
      <c r="F17" s="112">
        <f t="shared" ref="F17:O17" si="7">SUM(F9:F16)</f>
        <v>2700000</v>
      </c>
      <c r="G17" s="113">
        <f t="shared" si="7"/>
        <v>2700000</v>
      </c>
      <c r="H17" s="112">
        <f t="shared" si="7"/>
        <v>853000</v>
      </c>
      <c r="I17" s="113">
        <f t="shared" si="7"/>
        <v>0</v>
      </c>
      <c r="J17" s="112">
        <f t="shared" si="7"/>
        <v>969000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1822000</v>
      </c>
      <c r="Q17" s="113">
        <f t="shared" si="2"/>
        <v>0</v>
      </c>
      <c r="R17" s="58">
        <f t="shared" si="3"/>
        <v>13.599062133645957</v>
      </c>
      <c r="S17" s="59">
        <f t="shared" si="4"/>
        <v>0</v>
      </c>
      <c r="T17" s="58">
        <f>IF((SUM($E9:$E14))=0,0,(P17/(SUM($E9:$E14))*100))</f>
        <v>67.481481481481481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1756000</v>
      </c>
      <c r="C34" s="108"/>
      <c r="D34" s="108"/>
      <c r="E34" s="108">
        <f>$B34      +$C34      +$D34</f>
        <v>1756000</v>
      </c>
      <c r="F34" s="109">
        <v>1756000</v>
      </c>
      <c r="G34" s="110">
        <v>1229000</v>
      </c>
      <c r="H34" s="109">
        <v>439000</v>
      </c>
      <c r="I34" s="110"/>
      <c r="J34" s="109">
        <v>779000</v>
      </c>
      <c r="K34" s="110"/>
      <c r="L34" s="109"/>
      <c r="M34" s="110"/>
      <c r="N34" s="109"/>
      <c r="O34" s="110"/>
      <c r="P34" s="109">
        <f>$H34      +$J34      +$L34      +$N34</f>
        <v>1218000</v>
      </c>
      <c r="Q34" s="110">
        <f>$I34      +$K34      +$M34      +$O34</f>
        <v>0</v>
      </c>
      <c r="R34" s="54">
        <f>IF(($H34      =0),0,((($J34      -$H34      )/$H34      )*100))</f>
        <v>77.448747152619589</v>
      </c>
      <c r="S34" s="55">
        <f>IF(($I34      =0),0,((($K34      -$I34      )/$I34      )*100))</f>
        <v>0</v>
      </c>
      <c r="T34" s="54">
        <f>IF(($E34      =0),0,(($P34      /$E34      )*100))</f>
        <v>69.362186788154901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1756000</v>
      </c>
      <c r="C35" s="111">
        <f>C34</f>
        <v>0</v>
      </c>
      <c r="D35" s="111"/>
      <c r="E35" s="111">
        <f>$B35      +$C35      +$D35</f>
        <v>1756000</v>
      </c>
      <c r="F35" s="112">
        <f t="shared" ref="F35:O35" si="17">F34</f>
        <v>1756000</v>
      </c>
      <c r="G35" s="113">
        <f t="shared" si="17"/>
        <v>1229000</v>
      </c>
      <c r="H35" s="112">
        <f t="shared" si="17"/>
        <v>439000</v>
      </c>
      <c r="I35" s="113">
        <f t="shared" si="17"/>
        <v>0</v>
      </c>
      <c r="J35" s="112">
        <f t="shared" si="17"/>
        <v>779000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1218000</v>
      </c>
      <c r="Q35" s="113">
        <f>$I35      +$K35      +$M35      +$O35</f>
        <v>0</v>
      </c>
      <c r="R35" s="58">
        <f>IF(($H35      =0),0,((($J35      -$H35      )/$H35      )*100))</f>
        <v>77.448747152619589</v>
      </c>
      <c r="S35" s="59">
        <f>IF(($I35      =0),0,((($K35      -$I35      )/$I35      )*100))</f>
        <v>0</v>
      </c>
      <c r="T35" s="58">
        <f>IF($E35   =0,0,($P35   /$E35   )*100)</f>
        <v>69.362186788154901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1226000</v>
      </c>
      <c r="C38" s="108"/>
      <c r="D38" s="108"/>
      <c r="E38" s="108">
        <f t="shared" si="18"/>
        <v>1226000</v>
      </c>
      <c r="F38" s="109">
        <v>1115000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1226000</v>
      </c>
      <c r="C42" s="111">
        <f>SUM(C37:C41)</f>
        <v>0</v>
      </c>
      <c r="D42" s="111"/>
      <c r="E42" s="111">
        <f t="shared" si="18"/>
        <v>1226000</v>
      </c>
      <c r="F42" s="112">
        <f t="shared" ref="F42:O42" si="25">SUM(F37:F41)</f>
        <v>1115000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60000000</v>
      </c>
      <c r="C46" s="108"/>
      <c r="D46" s="108"/>
      <c r="E46" s="108">
        <f t="shared" si="26"/>
        <v>60000000</v>
      </c>
      <c r="F46" s="109">
        <v>60000000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24676000</v>
      </c>
      <c r="C53" s="108"/>
      <c r="D53" s="108"/>
      <c r="E53" s="108">
        <f t="shared" si="26"/>
        <v>24676000</v>
      </c>
      <c r="F53" s="109">
        <v>24676000</v>
      </c>
      <c r="G53" s="110">
        <v>18676000</v>
      </c>
      <c r="H53" s="109">
        <v>3406000</v>
      </c>
      <c r="I53" s="110"/>
      <c r="J53" s="109">
        <v>8932000</v>
      </c>
      <c r="K53" s="110"/>
      <c r="L53" s="109"/>
      <c r="M53" s="110"/>
      <c r="N53" s="109"/>
      <c r="O53" s="110"/>
      <c r="P53" s="109">
        <f t="shared" si="27"/>
        <v>12338000</v>
      </c>
      <c r="Q53" s="110">
        <f t="shared" si="28"/>
        <v>0</v>
      </c>
      <c r="R53" s="54">
        <f t="shared" si="29"/>
        <v>162.24310041103934</v>
      </c>
      <c r="S53" s="55">
        <f t="shared" si="30"/>
        <v>0</v>
      </c>
      <c r="T53" s="54">
        <f t="shared" si="31"/>
        <v>50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84676000</v>
      </c>
      <c r="C55" s="111">
        <f>SUM(C44:C54)</f>
        <v>0</v>
      </c>
      <c r="D55" s="111"/>
      <c r="E55" s="111">
        <f t="shared" si="26"/>
        <v>84676000</v>
      </c>
      <c r="F55" s="112">
        <f t="shared" ref="F55:O55" si="33">SUM(F44:F54)</f>
        <v>84676000</v>
      </c>
      <c r="G55" s="113">
        <f t="shared" si="33"/>
        <v>18676000</v>
      </c>
      <c r="H55" s="112">
        <f t="shared" si="33"/>
        <v>3406000</v>
      </c>
      <c r="I55" s="113">
        <f t="shared" si="33"/>
        <v>0</v>
      </c>
      <c r="J55" s="112">
        <f t="shared" si="33"/>
        <v>8932000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12338000</v>
      </c>
      <c r="Q55" s="113">
        <f t="shared" si="28"/>
        <v>0</v>
      </c>
      <c r="R55" s="58">
        <f t="shared" si="29"/>
        <v>162.24310041103934</v>
      </c>
      <c r="S55" s="59">
        <f t="shared" si="30"/>
        <v>0</v>
      </c>
      <c r="T55" s="58">
        <f>IF((+$E45+$E47+$E49+$E50+$E53) =0,0,(P55   /(+$E45+$E47+$E49+$E50+$E53) )*100)</f>
        <v>50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90358000</v>
      </c>
      <c r="C69" s="120">
        <f>SUM(C9:C16,C19:C25,C28:C31,C34,C37:C41,C44:C54,C57:C60,C63:C67)</f>
        <v>0</v>
      </c>
      <c r="D69" s="120"/>
      <c r="E69" s="120">
        <f t="shared" si="35"/>
        <v>90358000</v>
      </c>
      <c r="F69" s="121">
        <f t="shared" ref="F69:O69" si="43">SUM(F9:F16,F19:F25,F28:F31,F34,F37:F41,F44:F54,F57:F60,F63:F67)</f>
        <v>90247000</v>
      </c>
      <c r="G69" s="122">
        <f t="shared" si="43"/>
        <v>22605000</v>
      </c>
      <c r="H69" s="121">
        <f t="shared" si="43"/>
        <v>4698000</v>
      </c>
      <c r="I69" s="122">
        <f t="shared" si="43"/>
        <v>0</v>
      </c>
      <c r="J69" s="121">
        <f t="shared" si="43"/>
        <v>10680000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15378000</v>
      </c>
      <c r="Q69" s="122">
        <f t="shared" si="37"/>
        <v>0</v>
      </c>
      <c r="R69" s="67">
        <f t="shared" si="38"/>
        <v>127.33077905491699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52.787312920499794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35094000</v>
      </c>
      <c r="C71" s="108"/>
      <c r="D71" s="108"/>
      <c r="E71" s="108">
        <f>$B71      +$C71      +$D71</f>
        <v>35094000</v>
      </c>
      <c r="F71" s="109">
        <v>35094000</v>
      </c>
      <c r="G71" s="110">
        <v>15372000</v>
      </c>
      <c r="H71" s="109">
        <v>2909000</v>
      </c>
      <c r="I71" s="110"/>
      <c r="J71" s="109">
        <v>12184000</v>
      </c>
      <c r="K71" s="110"/>
      <c r="L71" s="109"/>
      <c r="M71" s="110"/>
      <c r="N71" s="109"/>
      <c r="O71" s="110"/>
      <c r="P71" s="109">
        <f>$H71      +$J71      +$L71      +$N71</f>
        <v>15093000</v>
      </c>
      <c r="Q71" s="110">
        <f>$I71      +$K71      +$M71      +$O71</f>
        <v>0</v>
      </c>
      <c r="R71" s="54">
        <f>IF(($H71      =0),0,((($J71      -$H71      )/$H71      )*100))</f>
        <v>318.83808869027155</v>
      </c>
      <c r="S71" s="55">
        <f>IF(($I71      =0),0,((($K71      -$I71      )/$I71      )*100))</f>
        <v>0</v>
      </c>
      <c r="T71" s="54">
        <f>IF(($E71      =0),0,(($P71      /$E71      )*100))</f>
        <v>43.007351684048558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11656000</v>
      </c>
      <c r="C72" s="108"/>
      <c r="D72" s="108"/>
      <c r="E72" s="108">
        <f>$B72      +$C72      +$D72</f>
        <v>11656000</v>
      </c>
      <c r="F72" s="109">
        <v>11656000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46750000</v>
      </c>
      <c r="C73" s="117">
        <f>SUM(C71:C72)</f>
        <v>0</v>
      </c>
      <c r="D73" s="117"/>
      <c r="E73" s="117">
        <f>$B73      +$C73      +$D73</f>
        <v>46750000</v>
      </c>
      <c r="F73" s="118">
        <f t="shared" ref="F73:O73" si="44">SUM(F71:F72)</f>
        <v>46750000</v>
      </c>
      <c r="G73" s="119">
        <f t="shared" si="44"/>
        <v>15372000</v>
      </c>
      <c r="H73" s="118">
        <f t="shared" si="44"/>
        <v>2909000</v>
      </c>
      <c r="I73" s="119">
        <f t="shared" si="44"/>
        <v>0</v>
      </c>
      <c r="J73" s="118">
        <f t="shared" si="44"/>
        <v>12184000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15093000</v>
      </c>
      <c r="Q73" s="119">
        <f>$I73      +$K73      +$M73      +$O73</f>
        <v>0</v>
      </c>
      <c r="R73" s="63">
        <f>IF(($H73      =0),0,((($J73      -$H73      )/$H73      )*100))</f>
        <v>318.83808869027155</v>
      </c>
      <c r="S73" s="64">
        <f>IF(($I73      =0),0,((($K73      -$I73      )/$I73      )*100))</f>
        <v>0</v>
      </c>
      <c r="T73" s="63">
        <f>IF(($E71      =0),0,(($P71      /$E71      )*100))</f>
        <v>43.007351684048558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46750000</v>
      </c>
      <c r="C74" s="120">
        <f>SUM(C71:C72)</f>
        <v>0</v>
      </c>
      <c r="D74" s="120"/>
      <c r="E74" s="120">
        <f>$B74      +$C74      +$D74</f>
        <v>46750000</v>
      </c>
      <c r="F74" s="121">
        <f t="shared" ref="F74:O74" si="45">SUM(F71:F72)</f>
        <v>46750000</v>
      </c>
      <c r="G74" s="122">
        <f t="shared" si="45"/>
        <v>15372000</v>
      </c>
      <c r="H74" s="121">
        <f t="shared" si="45"/>
        <v>2909000</v>
      </c>
      <c r="I74" s="122">
        <f t="shared" si="45"/>
        <v>0</v>
      </c>
      <c r="J74" s="121">
        <f t="shared" si="45"/>
        <v>12184000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15093000</v>
      </c>
      <c r="Q74" s="122">
        <f>$I74      +$K74      +$M74      +$O74</f>
        <v>0</v>
      </c>
      <c r="R74" s="67">
        <f>IF(($H74      =0),0,((($J74      -$H74      )/$H74      )*100))</f>
        <v>318.83808869027155</v>
      </c>
      <c r="S74" s="68">
        <f>IF(($I74      =0),0,((($K74      -$I74      )/$I74      )*100))</f>
        <v>0</v>
      </c>
      <c r="T74" s="67">
        <f>IF(($E71      =0),0,(($P71      /$E71      )*100))</f>
        <v>43.007351684048558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137108000</v>
      </c>
      <c r="C75" s="120">
        <f>SUM(C9:C16,C19:C25,C28:C31,C34,C37:C41,C44:C54,C57:C60,C63:C67,C71:C72)</f>
        <v>0</v>
      </c>
      <c r="D75" s="120"/>
      <c r="E75" s="120">
        <f>$B75      +$C75      +$D75</f>
        <v>137108000</v>
      </c>
      <c r="F75" s="121">
        <f t="shared" ref="F75:O75" si="46">SUM(F9:F16,F19:F25,F28:F31,F34,F37:F41,F44:F54,F57:F60,F63:F67,F71:F72)</f>
        <v>136997000</v>
      </c>
      <c r="G75" s="122">
        <f t="shared" si="46"/>
        <v>37977000</v>
      </c>
      <c r="H75" s="121">
        <f t="shared" si="46"/>
        <v>7607000</v>
      </c>
      <c r="I75" s="122">
        <f t="shared" si="46"/>
        <v>0</v>
      </c>
      <c r="J75" s="121">
        <f t="shared" si="46"/>
        <v>22864000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30471000</v>
      </c>
      <c r="Q75" s="122">
        <f>$I75      +$K75      +$M75      +$O75</f>
        <v>0</v>
      </c>
      <c r="R75" s="67">
        <f>IF(($H75      =0),0,((($J75      -$H75      )/$H75      )*100))</f>
        <v>200.56526883133955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47.44340298321552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AwHg9fByCFrQ+hGTD2OyNGphnbz5hals8awSM9+VJRK1KIK5tDbIMD7/rbTMUzRO0GF/Eq+ENq/tLevEmmaaw==" saltValue="yVEQjdZGqSbtQW07WjB5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2033000</v>
      </c>
      <c r="I10" s="110">
        <v>1606932</v>
      </c>
      <c r="J10" s="109">
        <v>318000</v>
      </c>
      <c r="K10" s="110">
        <v>701939</v>
      </c>
      <c r="L10" s="109"/>
      <c r="M10" s="110"/>
      <c r="N10" s="109"/>
      <c r="O10" s="110"/>
      <c r="P10" s="109">
        <f t="shared" ref="P10:P17" si="1">$H10      +$J10      +$L10      +$N10</f>
        <v>2351000</v>
      </c>
      <c r="Q10" s="110">
        <f t="shared" ref="Q10:Q17" si="2">$I10      +$K10      +$M10      +$O10</f>
        <v>2308871</v>
      </c>
      <c r="R10" s="54">
        <f t="shared" ref="R10:R17" si="3">IF(($H10      =0),0,((($J10      -$H10      )/$H10      )*100))</f>
        <v>-84.358091490408256</v>
      </c>
      <c r="S10" s="55">
        <f t="shared" ref="S10:S17" si="4">IF(($I10      =0),0,((($K10      -$I10      )/$I10      )*100))</f>
        <v>-56.31806448561607</v>
      </c>
      <c r="T10" s="54">
        <f t="shared" ref="T10:T16" si="5">IF(($E10      =0),0,(($P10      /$E10      )*100))</f>
        <v>83.964285714285708</v>
      </c>
      <c r="U10" s="56">
        <f t="shared" ref="U10:U16" si="6">IF(($E10      =0),0,(($Q10      /$E10      )*100))</f>
        <v>82.459678571428569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2033000</v>
      </c>
      <c r="I17" s="113">
        <f t="shared" si="7"/>
        <v>1606932</v>
      </c>
      <c r="J17" s="112">
        <f t="shared" si="7"/>
        <v>318000</v>
      </c>
      <c r="K17" s="113">
        <f t="shared" si="7"/>
        <v>701939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2351000</v>
      </c>
      <c r="Q17" s="113">
        <f t="shared" si="2"/>
        <v>2308871</v>
      </c>
      <c r="R17" s="58">
        <f t="shared" si="3"/>
        <v>-84.358091490408256</v>
      </c>
      <c r="S17" s="59">
        <f t="shared" si="4"/>
        <v>-56.31806448561607</v>
      </c>
      <c r="T17" s="58">
        <f>IF((SUM($E9:$E14))=0,0,(P17/(SUM($E9:$E14))*100))</f>
        <v>83.964285714285708</v>
      </c>
      <c r="U17" s="60">
        <f>IF((SUM($E9:$E14))=0,0,(Q17/(SUM($E9:$E14))*100))</f>
        <v>82.459678571428569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1440000</v>
      </c>
      <c r="C34" s="108"/>
      <c r="D34" s="108"/>
      <c r="E34" s="108">
        <f>$B34      +$C34      +$D34</f>
        <v>1440000</v>
      </c>
      <c r="F34" s="109">
        <v>1440000</v>
      </c>
      <c r="G34" s="110">
        <v>1008000</v>
      </c>
      <c r="H34" s="109">
        <v>357000</v>
      </c>
      <c r="I34" s="110">
        <v>324456</v>
      </c>
      <c r="J34" s="109">
        <v>495000</v>
      </c>
      <c r="K34" s="110">
        <v>490816</v>
      </c>
      <c r="L34" s="109"/>
      <c r="M34" s="110"/>
      <c r="N34" s="109"/>
      <c r="O34" s="110"/>
      <c r="P34" s="109">
        <f>$H34      +$J34      +$L34      +$N34</f>
        <v>852000</v>
      </c>
      <c r="Q34" s="110">
        <f>$I34      +$K34      +$M34      +$O34</f>
        <v>815272</v>
      </c>
      <c r="R34" s="54">
        <f>IF(($H34      =0),0,((($J34      -$H34      )/$H34      )*100))</f>
        <v>38.655462184873954</v>
      </c>
      <c r="S34" s="55">
        <f>IF(($I34      =0),0,((($K34      -$I34      )/$I34      )*100))</f>
        <v>51.273516285721335</v>
      </c>
      <c r="T34" s="54">
        <f>IF(($E34      =0),0,(($P34      /$E34      )*100))</f>
        <v>59.166666666666664</v>
      </c>
      <c r="U34" s="56">
        <f>IF(($E34      =0),0,(($Q34      /$E34      )*100))</f>
        <v>56.61611111111111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1440000</v>
      </c>
      <c r="C35" s="111">
        <f>C34</f>
        <v>0</v>
      </c>
      <c r="D35" s="111"/>
      <c r="E35" s="111">
        <f>$B35      +$C35      +$D35</f>
        <v>1440000</v>
      </c>
      <c r="F35" s="112">
        <f t="shared" ref="F35:O35" si="17">F34</f>
        <v>1440000</v>
      </c>
      <c r="G35" s="113">
        <f t="shared" si="17"/>
        <v>1008000</v>
      </c>
      <c r="H35" s="112">
        <f t="shared" si="17"/>
        <v>357000</v>
      </c>
      <c r="I35" s="113">
        <f t="shared" si="17"/>
        <v>324456</v>
      </c>
      <c r="J35" s="112">
        <f t="shared" si="17"/>
        <v>495000</v>
      </c>
      <c r="K35" s="113">
        <f t="shared" si="17"/>
        <v>490816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852000</v>
      </c>
      <c r="Q35" s="113">
        <f>$I35      +$K35      +$M35      +$O35</f>
        <v>815272</v>
      </c>
      <c r="R35" s="58">
        <f>IF(($H35      =0),0,((($J35      -$H35      )/$H35      )*100))</f>
        <v>38.655462184873954</v>
      </c>
      <c r="S35" s="59">
        <f>IF(($I35      =0),0,((($K35      -$I35      )/$I35      )*100))</f>
        <v>51.273516285721335</v>
      </c>
      <c r="T35" s="58">
        <f>IF($E35   =0,0,($P35   /$E35   )*100)</f>
        <v>59.166666666666664</v>
      </c>
      <c r="U35" s="60">
        <f>IF($E35   =0,0,($Q35   /$E35   )*100)</f>
        <v>56.61611111111111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65000</v>
      </c>
      <c r="C38" s="108"/>
      <c r="D38" s="108"/>
      <c r="E38" s="108">
        <f t="shared" si="18"/>
        <v>65000</v>
      </c>
      <c r="F38" s="109">
        <v>59000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65000</v>
      </c>
      <c r="C42" s="111">
        <f>SUM(C37:C41)</f>
        <v>0</v>
      </c>
      <c r="D42" s="111"/>
      <c r="E42" s="111">
        <f t="shared" si="18"/>
        <v>65000</v>
      </c>
      <c r="F42" s="112">
        <f t="shared" ref="F42:O42" si="25">SUM(F37:F41)</f>
        <v>59000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162555000</v>
      </c>
      <c r="C46" s="108"/>
      <c r="D46" s="108"/>
      <c r="E46" s="108">
        <f t="shared" si="26"/>
        <v>162555000</v>
      </c>
      <c r="F46" s="109">
        <v>162555000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20648000</v>
      </c>
      <c r="C53" s="108"/>
      <c r="D53" s="108"/>
      <c r="E53" s="108">
        <f t="shared" si="26"/>
        <v>20648000</v>
      </c>
      <c r="F53" s="109">
        <v>20648000</v>
      </c>
      <c r="G53" s="110">
        <v>15648000</v>
      </c>
      <c r="H53" s="109">
        <v>6971000</v>
      </c>
      <c r="I53" s="110">
        <v>1604275</v>
      </c>
      <c r="J53" s="109">
        <v>1774000</v>
      </c>
      <c r="K53" s="110"/>
      <c r="L53" s="109"/>
      <c r="M53" s="110"/>
      <c r="N53" s="109"/>
      <c r="O53" s="110"/>
      <c r="P53" s="109">
        <f t="shared" si="27"/>
        <v>8745000</v>
      </c>
      <c r="Q53" s="110">
        <f t="shared" si="28"/>
        <v>1604275</v>
      </c>
      <c r="R53" s="54">
        <f t="shared" si="29"/>
        <v>-74.55171424472816</v>
      </c>
      <c r="S53" s="55">
        <f t="shared" si="30"/>
        <v>-100</v>
      </c>
      <c r="T53" s="54">
        <f t="shared" si="31"/>
        <v>42.352770244091438</v>
      </c>
      <c r="U53" s="56">
        <f t="shared" si="32"/>
        <v>7.7696387059279353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183203000</v>
      </c>
      <c r="C55" s="111">
        <f>SUM(C44:C54)</f>
        <v>0</v>
      </c>
      <c r="D55" s="111"/>
      <c r="E55" s="111">
        <f t="shared" si="26"/>
        <v>183203000</v>
      </c>
      <c r="F55" s="112">
        <f t="shared" ref="F55:O55" si="33">SUM(F44:F54)</f>
        <v>183203000</v>
      </c>
      <c r="G55" s="113">
        <f t="shared" si="33"/>
        <v>15648000</v>
      </c>
      <c r="H55" s="112">
        <f t="shared" si="33"/>
        <v>6971000</v>
      </c>
      <c r="I55" s="113">
        <f t="shared" si="33"/>
        <v>1604275</v>
      </c>
      <c r="J55" s="112">
        <f t="shared" si="33"/>
        <v>1774000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8745000</v>
      </c>
      <c r="Q55" s="113">
        <f t="shared" si="28"/>
        <v>1604275</v>
      </c>
      <c r="R55" s="58">
        <f t="shared" si="29"/>
        <v>-74.55171424472816</v>
      </c>
      <c r="S55" s="59">
        <f t="shared" si="30"/>
        <v>-100</v>
      </c>
      <c r="T55" s="58">
        <f>IF((+$E45+$E47+$E49+$E50+$E53) =0,0,(P55   /(+$E45+$E47+$E49+$E50+$E53) )*100)</f>
        <v>42.352770244091438</v>
      </c>
      <c r="U55" s="60">
        <f>IF((+$E45+$E47+$E49+$E50+$E53) =0,0,(Q55   /(+$E45+$E47+$E49+$E50+$E53) )*100)</f>
        <v>7.7696387059279353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187508000</v>
      </c>
      <c r="C69" s="120">
        <f>SUM(C9:C16,C19:C25,C28:C31,C34,C37:C41,C44:C54,C57:C60,C63:C67)</f>
        <v>0</v>
      </c>
      <c r="D69" s="120"/>
      <c r="E69" s="120">
        <f t="shared" si="35"/>
        <v>187508000</v>
      </c>
      <c r="F69" s="121">
        <f t="shared" ref="F69:O69" si="43">SUM(F9:F16,F19:F25,F28:F31,F34,F37:F41,F44:F54,F57:F60,F63:F67)</f>
        <v>187502000</v>
      </c>
      <c r="G69" s="122">
        <f t="shared" si="43"/>
        <v>19456000</v>
      </c>
      <c r="H69" s="121">
        <f t="shared" si="43"/>
        <v>9361000</v>
      </c>
      <c r="I69" s="122">
        <f t="shared" si="43"/>
        <v>3535663</v>
      </c>
      <c r="J69" s="121">
        <f t="shared" si="43"/>
        <v>2587000</v>
      </c>
      <c r="K69" s="122">
        <f t="shared" si="43"/>
        <v>1192755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11948000</v>
      </c>
      <c r="Q69" s="122">
        <f t="shared" si="37"/>
        <v>4728418</v>
      </c>
      <c r="R69" s="67">
        <f t="shared" si="38"/>
        <v>-72.36406366841149</v>
      </c>
      <c r="S69" s="68">
        <f t="shared" si="39"/>
        <v>-66.265025824010934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48.007071681131471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18.998786563805851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22638000</v>
      </c>
      <c r="C71" s="108"/>
      <c r="D71" s="108"/>
      <c r="E71" s="108">
        <f>$B71      +$C71      +$D71</f>
        <v>22638000</v>
      </c>
      <c r="F71" s="109">
        <v>22638000</v>
      </c>
      <c r="G71" s="110">
        <v>17000000</v>
      </c>
      <c r="H71" s="109">
        <v>213000</v>
      </c>
      <c r="I71" s="110">
        <v>662955</v>
      </c>
      <c r="J71" s="109">
        <v>6251000</v>
      </c>
      <c r="K71" s="110"/>
      <c r="L71" s="109"/>
      <c r="M71" s="110"/>
      <c r="N71" s="109"/>
      <c r="O71" s="110"/>
      <c r="P71" s="109">
        <f>$H71      +$J71      +$L71      +$N71</f>
        <v>6464000</v>
      </c>
      <c r="Q71" s="110">
        <f>$I71      +$K71      +$M71      +$O71</f>
        <v>662955</v>
      </c>
      <c r="R71" s="54">
        <f>IF(($H71      =0),0,((($J71      -$H71      )/$H71      )*100))</f>
        <v>2834.7417840375588</v>
      </c>
      <c r="S71" s="55">
        <f>IF(($I71      =0),0,((($K71      -$I71      )/$I71      )*100))</f>
        <v>-100</v>
      </c>
      <c r="T71" s="54">
        <f>IF(($E71      =0),0,(($P71      /$E71      )*100))</f>
        <v>28.55375916600406</v>
      </c>
      <c r="U71" s="56">
        <f>IF(($E71      =0),0,(($Q71      /$E71      )*100))</f>
        <v>2.9285051683010868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7530000</v>
      </c>
      <c r="C72" s="108"/>
      <c r="D72" s="108"/>
      <c r="E72" s="108">
        <f>$B72      +$C72      +$D72</f>
        <v>7530000</v>
      </c>
      <c r="F72" s="109">
        <v>7530000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30168000</v>
      </c>
      <c r="C73" s="117">
        <f>SUM(C71:C72)</f>
        <v>0</v>
      </c>
      <c r="D73" s="117"/>
      <c r="E73" s="117">
        <f>$B73      +$C73      +$D73</f>
        <v>30168000</v>
      </c>
      <c r="F73" s="118">
        <f t="shared" ref="F73:O73" si="44">SUM(F71:F72)</f>
        <v>30168000</v>
      </c>
      <c r="G73" s="119">
        <f t="shared" si="44"/>
        <v>17000000</v>
      </c>
      <c r="H73" s="118">
        <f t="shared" si="44"/>
        <v>213000</v>
      </c>
      <c r="I73" s="119">
        <f t="shared" si="44"/>
        <v>662955</v>
      </c>
      <c r="J73" s="118">
        <f t="shared" si="44"/>
        <v>6251000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6464000</v>
      </c>
      <c r="Q73" s="119">
        <f>$I73      +$K73      +$M73      +$O73</f>
        <v>662955</v>
      </c>
      <c r="R73" s="63">
        <f>IF(($H73      =0),0,((($J73      -$H73      )/$H73      )*100))</f>
        <v>2834.7417840375588</v>
      </c>
      <c r="S73" s="64">
        <f>IF(($I73      =0),0,((($K73      -$I73      )/$I73      )*100))</f>
        <v>-100</v>
      </c>
      <c r="T73" s="63">
        <f>IF(($E71      =0),0,(($P71      /$E71      )*100))</f>
        <v>28.55375916600406</v>
      </c>
      <c r="U73" s="65">
        <f>IF($E71   =0,0,($Q71   /$E71 )*100)</f>
        <v>2.9285051683010868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30168000</v>
      </c>
      <c r="C74" s="120">
        <f>SUM(C71:C72)</f>
        <v>0</v>
      </c>
      <c r="D74" s="120"/>
      <c r="E74" s="120">
        <f>$B74      +$C74      +$D74</f>
        <v>30168000</v>
      </c>
      <c r="F74" s="121">
        <f t="shared" ref="F74:O74" si="45">SUM(F71:F72)</f>
        <v>30168000</v>
      </c>
      <c r="G74" s="122">
        <f t="shared" si="45"/>
        <v>17000000</v>
      </c>
      <c r="H74" s="121">
        <f t="shared" si="45"/>
        <v>213000</v>
      </c>
      <c r="I74" s="122">
        <f t="shared" si="45"/>
        <v>662955</v>
      </c>
      <c r="J74" s="121">
        <f t="shared" si="45"/>
        <v>6251000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6464000</v>
      </c>
      <c r="Q74" s="122">
        <f>$I74      +$K74      +$M74      +$O74</f>
        <v>662955</v>
      </c>
      <c r="R74" s="67">
        <f>IF(($H74      =0),0,((($J74      -$H74      )/$H74      )*100))</f>
        <v>2834.7417840375588</v>
      </c>
      <c r="S74" s="68">
        <f>IF(($I74      =0),0,((($K74      -$I74      )/$I74      )*100))</f>
        <v>-100</v>
      </c>
      <c r="T74" s="67">
        <f>IF(($E71      =0),0,(($P71      /$E71      )*100))</f>
        <v>28.55375916600406</v>
      </c>
      <c r="U74" s="71">
        <f>IF($E71   =0,0,($Q71   /$E71 )*100)</f>
        <v>2.9285051683010868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217676000</v>
      </c>
      <c r="C75" s="120">
        <f>SUM(C9:C16,C19:C25,C28:C31,C34,C37:C41,C44:C54,C57:C60,C63:C67,C71:C72)</f>
        <v>0</v>
      </c>
      <c r="D75" s="120"/>
      <c r="E75" s="120">
        <f>$B75      +$C75      +$D75</f>
        <v>217676000</v>
      </c>
      <c r="F75" s="121">
        <f t="shared" ref="F75:O75" si="46">SUM(F9:F16,F19:F25,F28:F31,F34,F37:F41,F44:F54,F57:F60,F63:F67,F71:F72)</f>
        <v>217670000</v>
      </c>
      <c r="G75" s="122">
        <f t="shared" si="46"/>
        <v>36456000</v>
      </c>
      <c r="H75" s="121">
        <f t="shared" si="46"/>
        <v>9574000</v>
      </c>
      <c r="I75" s="122">
        <f t="shared" si="46"/>
        <v>4198618</v>
      </c>
      <c r="J75" s="121">
        <f t="shared" si="46"/>
        <v>8838000</v>
      </c>
      <c r="K75" s="122">
        <f t="shared" si="46"/>
        <v>1192755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18412000</v>
      </c>
      <c r="Q75" s="122">
        <f>$I75      +$K75      +$M75      +$O75</f>
        <v>5391373</v>
      </c>
      <c r="R75" s="67">
        <f>IF(($H75      =0),0,((($J75      -$H75      )/$H75      )*100))</f>
        <v>-7.6874869438061415</v>
      </c>
      <c r="S75" s="68">
        <f>IF(($I75      =0),0,((($K75      -$I75      )/$I75      )*100))</f>
        <v>-71.591723752911079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38.740899718049064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11.34404957286538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8H4Rhxr38n7k57TbCXSAFMj7gmIsRj82CHvyzccYwguHA/CS1gNZyeV+1ImajaHNFw56Xp3gmnHllKQLpcPpg==" saltValue="RPoGJVzknAvM9xVN2gf/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409000</v>
      </c>
      <c r="I10" s="110">
        <v>335106</v>
      </c>
      <c r="J10" s="109">
        <v>297000</v>
      </c>
      <c r="K10" s="110">
        <v>136786</v>
      </c>
      <c r="L10" s="109"/>
      <c r="M10" s="110"/>
      <c r="N10" s="109"/>
      <c r="O10" s="110"/>
      <c r="P10" s="109">
        <f t="shared" ref="P10:P17" si="1">$H10      +$J10      +$L10      +$N10</f>
        <v>706000</v>
      </c>
      <c r="Q10" s="110">
        <f t="shared" ref="Q10:Q17" si="2">$I10      +$K10      +$M10      +$O10</f>
        <v>471892</v>
      </c>
      <c r="R10" s="54">
        <f t="shared" ref="R10:R17" si="3">IF(($H10      =0),0,((($J10      -$H10      )/$H10      )*100))</f>
        <v>-27.383863080684595</v>
      </c>
      <c r="S10" s="55">
        <f t="shared" ref="S10:S17" si="4">IF(($I10      =0),0,((($K10      -$I10      )/$I10      )*100))</f>
        <v>-59.181273984948049</v>
      </c>
      <c r="T10" s="54">
        <f t="shared" ref="T10:T16" si="5">IF(($E10      =0),0,(($P10      /$E10      )*100))</f>
        <v>23.533333333333335</v>
      </c>
      <c r="U10" s="56">
        <f t="shared" ref="U10:U16" si="6">IF(($E10      =0),0,(($Q10      /$E10      )*100))</f>
        <v>15.729733333333334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/>
      <c r="D15" s="108"/>
      <c r="E15" s="108">
        <f t="shared" si="0"/>
        <v>100000</v>
      </c>
      <c r="F15" s="109">
        <v>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3200000</v>
      </c>
      <c r="C17" s="111">
        <f>SUM(C9:C16)</f>
        <v>0</v>
      </c>
      <c r="D17" s="111"/>
      <c r="E17" s="111">
        <f t="shared" si="0"/>
        <v>3200000</v>
      </c>
      <c r="F17" s="112">
        <f t="shared" ref="F17:O17" si="7">SUM(F9:F16)</f>
        <v>3200000</v>
      </c>
      <c r="G17" s="113">
        <f t="shared" si="7"/>
        <v>3000000</v>
      </c>
      <c r="H17" s="112">
        <f t="shared" si="7"/>
        <v>409000</v>
      </c>
      <c r="I17" s="113">
        <f t="shared" si="7"/>
        <v>335106</v>
      </c>
      <c r="J17" s="112">
        <f t="shared" si="7"/>
        <v>297000</v>
      </c>
      <c r="K17" s="113">
        <f t="shared" si="7"/>
        <v>136786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706000</v>
      </c>
      <c r="Q17" s="113">
        <f t="shared" si="2"/>
        <v>471892</v>
      </c>
      <c r="R17" s="58">
        <f t="shared" si="3"/>
        <v>-27.383863080684595</v>
      </c>
      <c r="S17" s="59">
        <f t="shared" si="4"/>
        <v>-59.181273984948049</v>
      </c>
      <c r="T17" s="58">
        <f>IF((SUM($E9:$E14))=0,0,(P17/(SUM($E9:$E14))*100))</f>
        <v>22.774193548387096</v>
      </c>
      <c r="U17" s="60">
        <f>IF((SUM($E9:$E14))=0,0,(Q17/(SUM($E9:$E14))*100))</f>
        <v>15.222322580645162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3127000</v>
      </c>
      <c r="C34" s="108"/>
      <c r="D34" s="108"/>
      <c r="E34" s="108">
        <f>$B34      +$C34      +$D34</f>
        <v>3127000</v>
      </c>
      <c r="F34" s="109">
        <v>3127000</v>
      </c>
      <c r="G34" s="110">
        <v>782000</v>
      </c>
      <c r="H34" s="109">
        <v>122000</v>
      </c>
      <c r="I34" s="110"/>
      <c r="J34" s="109">
        <v>660000</v>
      </c>
      <c r="K34" s="110">
        <v>183254</v>
      </c>
      <c r="L34" s="109"/>
      <c r="M34" s="110"/>
      <c r="N34" s="109"/>
      <c r="O34" s="110"/>
      <c r="P34" s="109">
        <f>$H34      +$J34      +$L34      +$N34</f>
        <v>782000</v>
      </c>
      <c r="Q34" s="110">
        <f>$I34      +$K34      +$M34      +$O34</f>
        <v>183254</v>
      </c>
      <c r="R34" s="54">
        <f>IF(($H34      =0),0,((($J34      -$H34      )/$H34      )*100))</f>
        <v>440.98360655737707</v>
      </c>
      <c r="S34" s="55">
        <f>IF(($I34      =0),0,((($K34      -$I34      )/$I34      )*100))</f>
        <v>0</v>
      </c>
      <c r="T34" s="54">
        <f>IF(($E34      =0),0,(($P34      /$E34      )*100))</f>
        <v>25.007994883274705</v>
      </c>
      <c r="U34" s="56">
        <f>IF(($E34      =0),0,(($Q34      /$E34      )*100))</f>
        <v>5.8603773584905667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3127000</v>
      </c>
      <c r="C35" s="111">
        <f>C34</f>
        <v>0</v>
      </c>
      <c r="D35" s="111"/>
      <c r="E35" s="111">
        <f>$B35      +$C35      +$D35</f>
        <v>3127000</v>
      </c>
      <c r="F35" s="112">
        <f t="shared" ref="F35:O35" si="17">F34</f>
        <v>3127000</v>
      </c>
      <c r="G35" s="113">
        <f t="shared" si="17"/>
        <v>782000</v>
      </c>
      <c r="H35" s="112">
        <f t="shared" si="17"/>
        <v>122000</v>
      </c>
      <c r="I35" s="113">
        <f t="shared" si="17"/>
        <v>0</v>
      </c>
      <c r="J35" s="112">
        <f t="shared" si="17"/>
        <v>660000</v>
      </c>
      <c r="K35" s="113">
        <f t="shared" si="17"/>
        <v>183254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782000</v>
      </c>
      <c r="Q35" s="113">
        <f>$I35      +$K35      +$M35      +$O35</f>
        <v>183254</v>
      </c>
      <c r="R35" s="58">
        <f>IF(($H35      =0),0,((($J35      -$H35      )/$H35      )*100))</f>
        <v>440.98360655737707</v>
      </c>
      <c r="S35" s="59">
        <f>IF(($I35      =0),0,((($K35      -$I35      )/$I35      )*100))</f>
        <v>0</v>
      </c>
      <c r="T35" s="58">
        <f>IF($E35   =0,0,($P35   /$E35   )*100)</f>
        <v>25.007994883274705</v>
      </c>
      <c r="U35" s="60">
        <f>IF($E35   =0,0,($Q35   /$E35   )*100)</f>
        <v>5.8603773584905667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39958000</v>
      </c>
      <c r="C37" s="108"/>
      <c r="D37" s="108"/>
      <c r="E37" s="108">
        <f t="shared" ref="E37:E42" si="18">$B37      +$C37      +$D37</f>
        <v>39958000</v>
      </c>
      <c r="F37" s="109">
        <v>39958000</v>
      </c>
      <c r="G37" s="110">
        <v>25973000</v>
      </c>
      <c r="H37" s="109">
        <v>17981000</v>
      </c>
      <c r="I37" s="110">
        <v>4460102</v>
      </c>
      <c r="J37" s="109">
        <v>1612000</v>
      </c>
      <c r="K37" s="110">
        <v>762167</v>
      </c>
      <c r="L37" s="109"/>
      <c r="M37" s="110"/>
      <c r="N37" s="109"/>
      <c r="O37" s="110"/>
      <c r="P37" s="109">
        <f t="shared" ref="P37:P42" si="19">$H37      +$J37      +$L37      +$N37</f>
        <v>19593000</v>
      </c>
      <c r="Q37" s="110">
        <f t="shared" ref="Q37:Q42" si="20">$I37      +$K37      +$M37      +$O37</f>
        <v>5222269</v>
      </c>
      <c r="R37" s="54">
        <f t="shared" ref="R37:R42" si="21">IF(($H37      =0),0,((($J37      -$H37      )/$H37      )*100))</f>
        <v>-91.034981369223061</v>
      </c>
      <c r="S37" s="55">
        <f t="shared" ref="S37:S42" si="22">IF(($I37      =0),0,((($K37      -$I37      )/$I37      )*100))</f>
        <v>-82.911444626154278</v>
      </c>
      <c r="T37" s="54">
        <f t="shared" ref="T37:T41" si="23">IF(($E37      =0),0,(($P37      /$E37      )*100))</f>
        <v>49.033985684969217</v>
      </c>
      <c r="U37" s="56">
        <f t="shared" ref="U37:U41" si="24">IF(($E37      =0),0,(($Q37      /$E37      )*100))</f>
        <v>13.06939536513339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22890000</v>
      </c>
      <c r="C38" s="108"/>
      <c r="D38" s="108"/>
      <c r="E38" s="108">
        <f t="shared" si="18"/>
        <v>22890000</v>
      </c>
      <c r="F38" s="109">
        <v>20812000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62848000</v>
      </c>
      <c r="C42" s="111">
        <f>SUM(C37:C41)</f>
        <v>0</v>
      </c>
      <c r="D42" s="111"/>
      <c r="E42" s="111">
        <f t="shared" si="18"/>
        <v>62848000</v>
      </c>
      <c r="F42" s="112">
        <f t="shared" ref="F42:O42" si="25">SUM(F37:F41)</f>
        <v>60770000</v>
      </c>
      <c r="G42" s="113">
        <f t="shared" si="25"/>
        <v>25973000</v>
      </c>
      <c r="H42" s="112">
        <f t="shared" si="25"/>
        <v>17981000</v>
      </c>
      <c r="I42" s="113">
        <f t="shared" si="25"/>
        <v>4460102</v>
      </c>
      <c r="J42" s="112">
        <f t="shared" si="25"/>
        <v>1612000</v>
      </c>
      <c r="K42" s="113">
        <f t="shared" si="25"/>
        <v>762167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19593000</v>
      </c>
      <c r="Q42" s="113">
        <f t="shared" si="20"/>
        <v>5222269</v>
      </c>
      <c r="R42" s="58">
        <f t="shared" si="21"/>
        <v>-91.034981369223061</v>
      </c>
      <c r="S42" s="59">
        <f t="shared" si="22"/>
        <v>-82.911444626154278</v>
      </c>
      <c r="T42" s="58">
        <f>IF((+$E37+$E40) =0,0,(P42   /(+$E37+$E40) )*100)</f>
        <v>49.033985684969217</v>
      </c>
      <c r="U42" s="60">
        <f>IF((+$E37+$E40) =0,0,(Q42   /(+$E37+$E40) )*100)</f>
        <v>13.06939536513339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115371000</v>
      </c>
      <c r="C46" s="108"/>
      <c r="D46" s="108"/>
      <c r="E46" s="108">
        <f t="shared" si="26"/>
        <v>115371000</v>
      </c>
      <c r="F46" s="109">
        <v>115371000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51728000</v>
      </c>
      <c r="C53" s="108"/>
      <c r="D53" s="108"/>
      <c r="E53" s="108">
        <f t="shared" si="26"/>
        <v>51728000</v>
      </c>
      <c r="F53" s="109">
        <v>51728000</v>
      </c>
      <c r="G53" s="110">
        <v>39728000</v>
      </c>
      <c r="H53" s="109">
        <v>10206000</v>
      </c>
      <c r="I53" s="110">
        <v>8023731</v>
      </c>
      <c r="J53" s="109">
        <v>20228000</v>
      </c>
      <c r="K53" s="110">
        <v>5375611</v>
      </c>
      <c r="L53" s="109"/>
      <c r="M53" s="110"/>
      <c r="N53" s="109"/>
      <c r="O53" s="110"/>
      <c r="P53" s="109">
        <f t="shared" si="27"/>
        <v>30434000</v>
      </c>
      <c r="Q53" s="110">
        <f t="shared" si="28"/>
        <v>13399342</v>
      </c>
      <c r="R53" s="54">
        <f t="shared" si="29"/>
        <v>98.197138937879686</v>
      </c>
      <c r="S53" s="55">
        <f t="shared" si="30"/>
        <v>-33.003598949167163</v>
      </c>
      <c r="T53" s="54">
        <f t="shared" si="31"/>
        <v>58.834673677698731</v>
      </c>
      <c r="U53" s="56">
        <f t="shared" si="32"/>
        <v>25.903460408289515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6000000</v>
      </c>
      <c r="C54" s="108"/>
      <c r="D54" s="108"/>
      <c r="E54" s="108">
        <f t="shared" si="26"/>
        <v>6000000</v>
      </c>
      <c r="F54" s="109">
        <v>6000000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173099000</v>
      </c>
      <c r="C55" s="111">
        <f>SUM(C44:C54)</f>
        <v>0</v>
      </c>
      <c r="D55" s="111"/>
      <c r="E55" s="111">
        <f t="shared" si="26"/>
        <v>173099000</v>
      </c>
      <c r="F55" s="112">
        <f t="shared" ref="F55:O55" si="33">SUM(F44:F54)</f>
        <v>173099000</v>
      </c>
      <c r="G55" s="113">
        <f t="shared" si="33"/>
        <v>39728000</v>
      </c>
      <c r="H55" s="112">
        <f t="shared" si="33"/>
        <v>10206000</v>
      </c>
      <c r="I55" s="113">
        <f t="shared" si="33"/>
        <v>8023731</v>
      </c>
      <c r="J55" s="112">
        <f t="shared" si="33"/>
        <v>20228000</v>
      </c>
      <c r="K55" s="113">
        <f t="shared" si="33"/>
        <v>5375611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30434000</v>
      </c>
      <c r="Q55" s="113">
        <f t="shared" si="28"/>
        <v>13399342</v>
      </c>
      <c r="R55" s="58">
        <f t="shared" si="29"/>
        <v>98.197138937879686</v>
      </c>
      <c r="S55" s="59">
        <f t="shared" si="30"/>
        <v>-33.003598949167163</v>
      </c>
      <c r="T55" s="58">
        <f>IF((+$E45+$E47+$E49+$E50+$E53) =0,0,(P55   /(+$E45+$E47+$E49+$E50+$E53) )*100)</f>
        <v>58.834673677698731</v>
      </c>
      <c r="U55" s="60">
        <f>IF((+$E45+$E47+$E49+$E50+$E53) =0,0,(Q55   /(+$E45+$E47+$E49+$E50+$E53) )*100)</f>
        <v>25.903460408289515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242274000</v>
      </c>
      <c r="C69" s="120">
        <f>SUM(C9:C16,C19:C25,C28:C31,C34,C37:C41,C44:C54,C57:C60,C63:C67)</f>
        <v>0</v>
      </c>
      <c r="D69" s="120"/>
      <c r="E69" s="120">
        <f t="shared" si="35"/>
        <v>242274000</v>
      </c>
      <c r="F69" s="121">
        <f t="shared" ref="F69:O69" si="43">SUM(F9:F16,F19:F25,F28:F31,F34,F37:F41,F44:F54,F57:F60,F63:F67)</f>
        <v>240196000</v>
      </c>
      <c r="G69" s="122">
        <f t="shared" si="43"/>
        <v>69483000</v>
      </c>
      <c r="H69" s="121">
        <f t="shared" si="43"/>
        <v>28718000</v>
      </c>
      <c r="I69" s="122">
        <f t="shared" si="43"/>
        <v>12818939</v>
      </c>
      <c r="J69" s="121">
        <f t="shared" si="43"/>
        <v>22797000</v>
      </c>
      <c r="K69" s="122">
        <f t="shared" si="43"/>
        <v>6457818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51515000</v>
      </c>
      <c r="Q69" s="122">
        <f t="shared" si="37"/>
        <v>19276757</v>
      </c>
      <c r="R69" s="67">
        <f t="shared" si="38"/>
        <v>-20.617731039765999</v>
      </c>
      <c r="S69" s="68">
        <f t="shared" si="39"/>
        <v>-49.622835400028038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52.613034019997343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19.687638005167855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199464000</v>
      </c>
      <c r="C71" s="108"/>
      <c r="D71" s="108"/>
      <c r="E71" s="108">
        <f>$B71      +$C71      +$D71</f>
        <v>199464000</v>
      </c>
      <c r="F71" s="109">
        <v>199464000</v>
      </c>
      <c r="G71" s="110">
        <v>100615000</v>
      </c>
      <c r="H71" s="109">
        <v>11123000</v>
      </c>
      <c r="I71" s="110">
        <v>3669523</v>
      </c>
      <c r="J71" s="109">
        <v>89336000</v>
      </c>
      <c r="K71" s="110">
        <v>6767613</v>
      </c>
      <c r="L71" s="109"/>
      <c r="M71" s="110"/>
      <c r="N71" s="109"/>
      <c r="O71" s="110"/>
      <c r="P71" s="109">
        <f>$H71      +$J71      +$L71      +$N71</f>
        <v>100459000</v>
      </c>
      <c r="Q71" s="110">
        <f>$I71      +$K71      +$M71      +$O71</f>
        <v>10437136</v>
      </c>
      <c r="R71" s="54">
        <f>IF(($H71      =0),0,((($J71      -$H71      )/$H71      )*100))</f>
        <v>703.16461386316632</v>
      </c>
      <c r="S71" s="55">
        <f>IF(($I71      =0),0,((($K71      -$I71      )/$I71      )*100))</f>
        <v>84.427594540216816</v>
      </c>
      <c r="T71" s="54">
        <f>IF(($E71      =0),0,(($P71      /$E71      )*100))</f>
        <v>50.364476797818149</v>
      </c>
      <c r="U71" s="56">
        <f>IF(($E71      =0),0,(($Q71      /$E71      )*100))</f>
        <v>5.2325913448040753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199464000</v>
      </c>
      <c r="C73" s="117">
        <f>SUM(C71:C72)</f>
        <v>0</v>
      </c>
      <c r="D73" s="117"/>
      <c r="E73" s="117">
        <f>$B73      +$C73      +$D73</f>
        <v>199464000</v>
      </c>
      <c r="F73" s="118">
        <f t="shared" ref="F73:O73" si="44">SUM(F71:F72)</f>
        <v>199464000</v>
      </c>
      <c r="G73" s="119">
        <f t="shared" si="44"/>
        <v>100615000</v>
      </c>
      <c r="H73" s="118">
        <f t="shared" si="44"/>
        <v>11123000</v>
      </c>
      <c r="I73" s="119">
        <f t="shared" si="44"/>
        <v>3669523</v>
      </c>
      <c r="J73" s="118">
        <f t="shared" si="44"/>
        <v>89336000</v>
      </c>
      <c r="K73" s="119">
        <f t="shared" si="44"/>
        <v>6767613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100459000</v>
      </c>
      <c r="Q73" s="119">
        <f>$I73      +$K73      +$M73      +$O73</f>
        <v>10437136</v>
      </c>
      <c r="R73" s="63">
        <f>IF(($H73      =0),0,((($J73      -$H73      )/$H73      )*100))</f>
        <v>703.16461386316632</v>
      </c>
      <c r="S73" s="64">
        <f>IF(($I73      =0),0,((($K73      -$I73      )/$I73      )*100))</f>
        <v>84.427594540216816</v>
      </c>
      <c r="T73" s="63">
        <f>IF(($E71      =0),0,(($P71      /$E71      )*100))</f>
        <v>50.364476797818149</v>
      </c>
      <c r="U73" s="65">
        <f>IF($E71   =0,0,($Q71   /$E71 )*100)</f>
        <v>5.2325913448040753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199464000</v>
      </c>
      <c r="C74" s="120">
        <f>SUM(C71:C72)</f>
        <v>0</v>
      </c>
      <c r="D74" s="120"/>
      <c r="E74" s="120">
        <f>$B74      +$C74      +$D74</f>
        <v>199464000</v>
      </c>
      <c r="F74" s="121">
        <f t="shared" ref="F74:O74" si="45">SUM(F71:F72)</f>
        <v>199464000</v>
      </c>
      <c r="G74" s="122">
        <f t="shared" si="45"/>
        <v>100615000</v>
      </c>
      <c r="H74" s="121">
        <f t="shared" si="45"/>
        <v>11123000</v>
      </c>
      <c r="I74" s="122">
        <f t="shared" si="45"/>
        <v>3669523</v>
      </c>
      <c r="J74" s="121">
        <f t="shared" si="45"/>
        <v>89336000</v>
      </c>
      <c r="K74" s="122">
        <f t="shared" si="45"/>
        <v>6767613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100459000</v>
      </c>
      <c r="Q74" s="122">
        <f>$I74      +$K74      +$M74      +$O74</f>
        <v>10437136</v>
      </c>
      <c r="R74" s="67">
        <f>IF(($H74      =0),0,((($J74      -$H74      )/$H74      )*100))</f>
        <v>703.16461386316632</v>
      </c>
      <c r="S74" s="68">
        <f>IF(($I74      =0),0,((($K74      -$I74      )/$I74      )*100))</f>
        <v>84.427594540216816</v>
      </c>
      <c r="T74" s="67">
        <f>IF(($E71      =0),0,(($P71      /$E71      )*100))</f>
        <v>50.364476797818149</v>
      </c>
      <c r="U74" s="71">
        <f>IF($E71   =0,0,($Q71   /$E71 )*100)</f>
        <v>5.2325913448040753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441738000</v>
      </c>
      <c r="C75" s="120">
        <f>SUM(C9:C16,C19:C25,C28:C31,C34,C37:C41,C44:C54,C57:C60,C63:C67,C71:C72)</f>
        <v>0</v>
      </c>
      <c r="D75" s="120"/>
      <c r="E75" s="120">
        <f>$B75      +$C75      +$D75</f>
        <v>441738000</v>
      </c>
      <c r="F75" s="121">
        <f t="shared" ref="F75:O75" si="46">SUM(F9:F16,F19:F25,F28:F31,F34,F37:F41,F44:F54,F57:F60,F63:F67,F71:F72)</f>
        <v>439660000</v>
      </c>
      <c r="G75" s="122">
        <f t="shared" si="46"/>
        <v>170098000</v>
      </c>
      <c r="H75" s="121">
        <f t="shared" si="46"/>
        <v>39841000</v>
      </c>
      <c r="I75" s="122">
        <f t="shared" si="46"/>
        <v>16488462</v>
      </c>
      <c r="J75" s="121">
        <f t="shared" si="46"/>
        <v>112133000</v>
      </c>
      <c r="K75" s="122">
        <f t="shared" si="46"/>
        <v>13225431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151974000</v>
      </c>
      <c r="Q75" s="122">
        <f>$I75      +$K75      +$M75      +$O75</f>
        <v>29713893</v>
      </c>
      <c r="R75" s="67">
        <f>IF(($H75      =0),0,((($J75      -$H75      )/$H75      )*100))</f>
        <v>181.45126879345398</v>
      </c>
      <c r="S75" s="68">
        <f>IF(($I75      =0),0,((($K75      -$I75      )/$I75      )*100))</f>
        <v>-19.789783910712835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51.10482653332302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9.9919943371545212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2XSb0kOF3okvWtBqTkUlvEylU/wgVw0dsY9UaQIeLFkSOm7gmmGiN/R3AqW/DTtaDqZryalg+N1lYl83WQWQg==" saltValue="U4iHLk1KPvBsltUtN0WY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788000</v>
      </c>
      <c r="I10" s="110"/>
      <c r="J10" s="109">
        <v>442000</v>
      </c>
      <c r="K10" s="110"/>
      <c r="L10" s="109"/>
      <c r="M10" s="110"/>
      <c r="N10" s="109"/>
      <c r="O10" s="110"/>
      <c r="P10" s="109">
        <f t="shared" ref="P10:P17" si="1">$H10      +$J10      +$L10      +$N10</f>
        <v>1230000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-43.908629441624363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41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788000</v>
      </c>
      <c r="I17" s="113">
        <f t="shared" si="7"/>
        <v>0</v>
      </c>
      <c r="J17" s="112">
        <f t="shared" si="7"/>
        <v>442000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1230000</v>
      </c>
      <c r="Q17" s="113">
        <f t="shared" si="2"/>
        <v>0</v>
      </c>
      <c r="R17" s="58">
        <f t="shared" si="3"/>
        <v>-43.908629441624363</v>
      </c>
      <c r="S17" s="59">
        <f t="shared" si="4"/>
        <v>0</v>
      </c>
      <c r="T17" s="58">
        <f>IF((SUM($E9:$E14))=0,0,(P17/(SUM($E9:$E14))*100))</f>
        <v>41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1399000</v>
      </c>
      <c r="C34" s="108"/>
      <c r="D34" s="108"/>
      <c r="E34" s="108">
        <f>$B34      +$C34      +$D34</f>
        <v>1399000</v>
      </c>
      <c r="F34" s="109">
        <v>1399000</v>
      </c>
      <c r="G34" s="110">
        <v>980000</v>
      </c>
      <c r="H34" s="109">
        <v>304000</v>
      </c>
      <c r="I34" s="110"/>
      <c r="J34" s="109">
        <v>294000</v>
      </c>
      <c r="K34" s="110"/>
      <c r="L34" s="109"/>
      <c r="M34" s="110"/>
      <c r="N34" s="109"/>
      <c r="O34" s="110"/>
      <c r="P34" s="109">
        <f>$H34      +$J34      +$L34      +$N34</f>
        <v>598000</v>
      </c>
      <c r="Q34" s="110">
        <f>$I34      +$K34      +$M34      +$O34</f>
        <v>0</v>
      </c>
      <c r="R34" s="54">
        <f>IF(($H34      =0),0,((($J34      -$H34      )/$H34      )*100))</f>
        <v>-3.2894736842105261</v>
      </c>
      <c r="S34" s="55">
        <f>IF(($I34      =0),0,((($K34      -$I34      )/$I34      )*100))</f>
        <v>0</v>
      </c>
      <c r="T34" s="54">
        <f>IF(($E34      =0),0,(($P34      /$E34      )*100))</f>
        <v>42.744817726947822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1399000</v>
      </c>
      <c r="C35" s="111">
        <f>C34</f>
        <v>0</v>
      </c>
      <c r="D35" s="111"/>
      <c r="E35" s="111">
        <f>$B35      +$C35      +$D35</f>
        <v>1399000</v>
      </c>
      <c r="F35" s="112">
        <f t="shared" ref="F35:O35" si="17">F34</f>
        <v>1399000</v>
      </c>
      <c r="G35" s="113">
        <f t="shared" si="17"/>
        <v>980000</v>
      </c>
      <c r="H35" s="112">
        <f t="shared" si="17"/>
        <v>304000</v>
      </c>
      <c r="I35" s="113">
        <f t="shared" si="17"/>
        <v>0</v>
      </c>
      <c r="J35" s="112">
        <f t="shared" si="17"/>
        <v>294000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598000</v>
      </c>
      <c r="Q35" s="113">
        <f>$I35      +$K35      +$M35      +$O35</f>
        <v>0</v>
      </c>
      <c r="R35" s="58">
        <f>IF(($H35      =0),0,((($J35      -$H35      )/$H35      )*100))</f>
        <v>-3.2894736842105261</v>
      </c>
      <c r="S35" s="59">
        <f>IF(($I35      =0),0,((($K35      -$I35      )/$I35      )*100))</f>
        <v>0</v>
      </c>
      <c r="T35" s="58">
        <f>IF($E35   =0,0,($P35   /$E35   )*100)</f>
        <v>42.744817726947822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3991000</v>
      </c>
      <c r="C38" s="108"/>
      <c r="D38" s="108"/>
      <c r="E38" s="108">
        <f t="shared" si="18"/>
        <v>3991000</v>
      </c>
      <c r="F38" s="109">
        <v>3629000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/>
      <c r="J40" s="109">
        <v>2276000</v>
      </c>
      <c r="K40" s="110">
        <v>1979268</v>
      </c>
      <c r="L40" s="109"/>
      <c r="M40" s="110"/>
      <c r="N40" s="109"/>
      <c r="O40" s="110"/>
      <c r="P40" s="109">
        <f t="shared" si="19"/>
        <v>2276000</v>
      </c>
      <c r="Q40" s="110">
        <f t="shared" si="20"/>
        <v>1979268</v>
      </c>
      <c r="R40" s="54">
        <f t="shared" si="21"/>
        <v>0</v>
      </c>
      <c r="S40" s="55">
        <f t="shared" si="22"/>
        <v>0</v>
      </c>
      <c r="T40" s="54">
        <f t="shared" si="23"/>
        <v>56.899999999999991</v>
      </c>
      <c r="U40" s="56">
        <f t="shared" si="24"/>
        <v>49.481700000000004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7991000</v>
      </c>
      <c r="C42" s="111">
        <f>SUM(C37:C41)</f>
        <v>0</v>
      </c>
      <c r="D42" s="111"/>
      <c r="E42" s="111">
        <f t="shared" si="18"/>
        <v>7991000</v>
      </c>
      <c r="F42" s="112">
        <f t="shared" ref="F42:O42" si="25">SUM(F37:F41)</f>
        <v>7629000</v>
      </c>
      <c r="G42" s="113">
        <f t="shared" si="25"/>
        <v>2600000</v>
      </c>
      <c r="H42" s="112">
        <f t="shared" si="25"/>
        <v>0</v>
      </c>
      <c r="I42" s="113">
        <f t="shared" si="25"/>
        <v>0</v>
      </c>
      <c r="J42" s="112">
        <f t="shared" si="25"/>
        <v>2276000</v>
      </c>
      <c r="K42" s="113">
        <f t="shared" si="25"/>
        <v>1979268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2276000</v>
      </c>
      <c r="Q42" s="113">
        <f t="shared" si="20"/>
        <v>1979268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56.899999999999991</v>
      </c>
      <c r="U42" s="60">
        <f>IF((+$E37+$E40) =0,0,(Q42   /(+$E37+$E40) )*100)</f>
        <v>49.481700000000004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20501000</v>
      </c>
      <c r="C53" s="108"/>
      <c r="D53" s="108"/>
      <c r="E53" s="108">
        <f t="shared" si="26"/>
        <v>20501000</v>
      </c>
      <c r="F53" s="109">
        <v>20501000</v>
      </c>
      <c r="G53" s="110">
        <v>13501000</v>
      </c>
      <c r="H53" s="109">
        <v>1911000</v>
      </c>
      <c r="I53" s="110">
        <v>3807250</v>
      </c>
      <c r="J53" s="109">
        <v>8243000</v>
      </c>
      <c r="K53" s="110">
        <v>4567687</v>
      </c>
      <c r="L53" s="109"/>
      <c r="M53" s="110"/>
      <c r="N53" s="109"/>
      <c r="O53" s="110"/>
      <c r="P53" s="109">
        <f t="shared" si="27"/>
        <v>10154000</v>
      </c>
      <c r="Q53" s="110">
        <f t="shared" si="28"/>
        <v>8374937</v>
      </c>
      <c r="R53" s="54">
        <f t="shared" si="29"/>
        <v>331.34484563055992</v>
      </c>
      <c r="S53" s="55">
        <f t="shared" si="30"/>
        <v>19.973392868868604</v>
      </c>
      <c r="T53" s="54">
        <f t="shared" si="31"/>
        <v>49.529291254085166</v>
      </c>
      <c r="U53" s="56">
        <f t="shared" si="32"/>
        <v>40.851358470318523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20501000</v>
      </c>
      <c r="C55" s="111">
        <f>SUM(C44:C54)</f>
        <v>0</v>
      </c>
      <c r="D55" s="111"/>
      <c r="E55" s="111">
        <f t="shared" si="26"/>
        <v>20501000</v>
      </c>
      <c r="F55" s="112">
        <f t="shared" ref="F55:O55" si="33">SUM(F44:F54)</f>
        <v>20501000</v>
      </c>
      <c r="G55" s="113">
        <f t="shared" si="33"/>
        <v>13501000</v>
      </c>
      <c r="H55" s="112">
        <f t="shared" si="33"/>
        <v>1911000</v>
      </c>
      <c r="I55" s="113">
        <f t="shared" si="33"/>
        <v>3807250</v>
      </c>
      <c r="J55" s="112">
        <f t="shared" si="33"/>
        <v>8243000</v>
      </c>
      <c r="K55" s="113">
        <f t="shared" si="33"/>
        <v>4567687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10154000</v>
      </c>
      <c r="Q55" s="113">
        <f t="shared" si="28"/>
        <v>8374937</v>
      </c>
      <c r="R55" s="58">
        <f t="shared" si="29"/>
        <v>331.34484563055992</v>
      </c>
      <c r="S55" s="59">
        <f t="shared" si="30"/>
        <v>19.973392868868604</v>
      </c>
      <c r="T55" s="58">
        <f>IF((+$E45+$E47+$E49+$E50+$E53) =0,0,(P55   /(+$E45+$E47+$E49+$E50+$E53) )*100)</f>
        <v>49.529291254085166</v>
      </c>
      <c r="U55" s="60">
        <f>IF((+$E45+$E47+$E49+$E50+$E53) =0,0,(Q55   /(+$E45+$E47+$E49+$E50+$E53) )*100)</f>
        <v>40.851358470318523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32891000</v>
      </c>
      <c r="C69" s="120">
        <f>SUM(C9:C16,C19:C25,C28:C31,C34,C37:C41,C44:C54,C57:C60,C63:C67)</f>
        <v>0</v>
      </c>
      <c r="D69" s="120"/>
      <c r="E69" s="120">
        <f t="shared" si="35"/>
        <v>32891000</v>
      </c>
      <c r="F69" s="121">
        <f t="shared" ref="F69:O69" si="43">SUM(F9:F16,F19:F25,F28:F31,F34,F37:F41,F44:F54,F57:F60,F63:F67)</f>
        <v>32529000</v>
      </c>
      <c r="G69" s="122">
        <f t="shared" si="43"/>
        <v>20081000</v>
      </c>
      <c r="H69" s="121">
        <f t="shared" si="43"/>
        <v>3003000</v>
      </c>
      <c r="I69" s="122">
        <f t="shared" si="43"/>
        <v>3807250</v>
      </c>
      <c r="J69" s="121">
        <f t="shared" si="43"/>
        <v>11255000</v>
      </c>
      <c r="K69" s="122">
        <f t="shared" si="43"/>
        <v>6546955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14258000</v>
      </c>
      <c r="Q69" s="122">
        <f t="shared" si="37"/>
        <v>10354205</v>
      </c>
      <c r="R69" s="67">
        <f t="shared" si="38"/>
        <v>274.79187479187482</v>
      </c>
      <c r="S69" s="68">
        <f t="shared" si="39"/>
        <v>71.960207498850878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49.335640138408301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35.827698961937713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18612000</v>
      </c>
      <c r="C71" s="108"/>
      <c r="D71" s="108"/>
      <c r="E71" s="108">
        <f>$B71      +$C71      +$D71</f>
        <v>18612000</v>
      </c>
      <c r="F71" s="109">
        <v>18612000</v>
      </c>
      <c r="G71" s="110">
        <v>12000000</v>
      </c>
      <c r="H71" s="109">
        <v>3644000</v>
      </c>
      <c r="I71" s="110">
        <v>3079028</v>
      </c>
      <c r="J71" s="109">
        <v>3981000</v>
      </c>
      <c r="K71" s="110">
        <v>3831959</v>
      </c>
      <c r="L71" s="109"/>
      <c r="M71" s="110"/>
      <c r="N71" s="109"/>
      <c r="O71" s="110"/>
      <c r="P71" s="109">
        <f>$H71      +$J71      +$L71      +$N71</f>
        <v>7625000</v>
      </c>
      <c r="Q71" s="110">
        <f>$I71      +$K71      +$M71      +$O71</f>
        <v>6910987</v>
      </c>
      <c r="R71" s="54">
        <f>IF(($H71      =0),0,((($J71      -$H71      )/$H71      )*100))</f>
        <v>9.2480790340285406</v>
      </c>
      <c r="S71" s="55">
        <f>IF(($I71      =0),0,((($K71      -$I71      )/$I71      )*100))</f>
        <v>24.453528840919926</v>
      </c>
      <c r="T71" s="54">
        <f>IF(($E71      =0),0,(($P71      /$E71      )*100))</f>
        <v>40.968192563937244</v>
      </c>
      <c r="U71" s="56">
        <f>IF(($E71      =0),0,(($Q71      /$E71      )*100))</f>
        <v>37.131888029228456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6193000</v>
      </c>
      <c r="C72" s="108"/>
      <c r="D72" s="108"/>
      <c r="E72" s="108">
        <f>$B72      +$C72      +$D72</f>
        <v>6193000</v>
      </c>
      <c r="F72" s="109">
        <v>6193000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24805000</v>
      </c>
      <c r="C73" s="117">
        <f>SUM(C71:C72)</f>
        <v>0</v>
      </c>
      <c r="D73" s="117"/>
      <c r="E73" s="117">
        <f>$B73      +$C73      +$D73</f>
        <v>24805000</v>
      </c>
      <c r="F73" s="118">
        <f t="shared" ref="F73:O73" si="44">SUM(F71:F72)</f>
        <v>24805000</v>
      </c>
      <c r="G73" s="119">
        <f t="shared" si="44"/>
        <v>12000000</v>
      </c>
      <c r="H73" s="118">
        <f t="shared" si="44"/>
        <v>3644000</v>
      </c>
      <c r="I73" s="119">
        <f t="shared" si="44"/>
        <v>3079028</v>
      </c>
      <c r="J73" s="118">
        <f t="shared" si="44"/>
        <v>3981000</v>
      </c>
      <c r="K73" s="119">
        <f t="shared" si="44"/>
        <v>3831959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7625000</v>
      </c>
      <c r="Q73" s="119">
        <f>$I73      +$K73      +$M73      +$O73</f>
        <v>6910987</v>
      </c>
      <c r="R73" s="63">
        <f>IF(($H73      =0),0,((($J73      -$H73      )/$H73      )*100))</f>
        <v>9.2480790340285406</v>
      </c>
      <c r="S73" s="64">
        <f>IF(($I73      =0),0,((($K73      -$I73      )/$I73      )*100))</f>
        <v>24.453528840919926</v>
      </c>
      <c r="T73" s="63">
        <f>IF(($E71      =0),0,(($P71      /$E71      )*100))</f>
        <v>40.968192563937244</v>
      </c>
      <c r="U73" s="65">
        <f>IF($E71   =0,0,($Q71   /$E71 )*100)</f>
        <v>37.131888029228456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24805000</v>
      </c>
      <c r="C74" s="120">
        <f>SUM(C71:C72)</f>
        <v>0</v>
      </c>
      <c r="D74" s="120"/>
      <c r="E74" s="120">
        <f>$B74      +$C74      +$D74</f>
        <v>24805000</v>
      </c>
      <c r="F74" s="121">
        <f t="shared" ref="F74:O74" si="45">SUM(F71:F72)</f>
        <v>24805000</v>
      </c>
      <c r="G74" s="122">
        <f t="shared" si="45"/>
        <v>12000000</v>
      </c>
      <c r="H74" s="121">
        <f t="shared" si="45"/>
        <v>3644000</v>
      </c>
      <c r="I74" s="122">
        <f t="shared" si="45"/>
        <v>3079028</v>
      </c>
      <c r="J74" s="121">
        <f t="shared" si="45"/>
        <v>3981000</v>
      </c>
      <c r="K74" s="122">
        <f t="shared" si="45"/>
        <v>3831959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7625000</v>
      </c>
      <c r="Q74" s="122">
        <f>$I74      +$K74      +$M74      +$O74</f>
        <v>6910987</v>
      </c>
      <c r="R74" s="67">
        <f>IF(($H74      =0),0,((($J74      -$H74      )/$H74      )*100))</f>
        <v>9.2480790340285406</v>
      </c>
      <c r="S74" s="68">
        <f>IF(($I74      =0),0,((($K74      -$I74      )/$I74      )*100))</f>
        <v>24.453528840919926</v>
      </c>
      <c r="T74" s="67">
        <f>IF(($E71      =0),0,(($P71      /$E71      )*100))</f>
        <v>40.968192563937244</v>
      </c>
      <c r="U74" s="71">
        <f>IF($E71   =0,0,($Q71   /$E71 )*100)</f>
        <v>37.131888029228456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57696000</v>
      </c>
      <c r="C75" s="120">
        <f>SUM(C9:C16,C19:C25,C28:C31,C34,C37:C41,C44:C54,C57:C60,C63:C67,C71:C72)</f>
        <v>0</v>
      </c>
      <c r="D75" s="120"/>
      <c r="E75" s="120">
        <f>$B75      +$C75      +$D75</f>
        <v>57696000</v>
      </c>
      <c r="F75" s="121">
        <f t="shared" ref="F75:O75" si="46">SUM(F9:F16,F19:F25,F28:F31,F34,F37:F41,F44:F54,F57:F60,F63:F67,F71:F72)</f>
        <v>57334000</v>
      </c>
      <c r="G75" s="122">
        <f t="shared" si="46"/>
        <v>32081000</v>
      </c>
      <c r="H75" s="121">
        <f t="shared" si="46"/>
        <v>6647000</v>
      </c>
      <c r="I75" s="122">
        <f t="shared" si="46"/>
        <v>6886278</v>
      </c>
      <c r="J75" s="121">
        <f t="shared" si="46"/>
        <v>15236000</v>
      </c>
      <c r="K75" s="122">
        <f t="shared" si="46"/>
        <v>10378914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21883000</v>
      </c>
      <c r="Q75" s="122">
        <f>$I75      +$K75      +$M75      +$O75</f>
        <v>17265192</v>
      </c>
      <c r="R75" s="67">
        <f>IF(($H75      =0),0,((($J75      -$H75      )/$H75      )*100))</f>
        <v>129.21618775387392</v>
      </c>
      <c r="S75" s="68">
        <f>IF(($I75      =0),0,((($K75      -$I75      )/$I75      )*100))</f>
        <v>50.718777255289424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46.057838019868662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36.338592355615425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YbCRPsYir3ggFcFZVZPwK3G12iqO8yIf3ja6CbKcJWPU5Q5uUJFbcAYvY0TYHkvYl3cZpo4ON/BrNkePkPRAA==" saltValue="3rwrRIHDJhTXW5v1yoqa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472000</v>
      </c>
      <c r="I10" s="110"/>
      <c r="J10" s="109">
        <v>976000</v>
      </c>
      <c r="K10" s="110"/>
      <c r="L10" s="109"/>
      <c r="M10" s="110"/>
      <c r="N10" s="109"/>
      <c r="O10" s="110"/>
      <c r="P10" s="109">
        <f t="shared" ref="P10:P17" si="1">$H10      +$J10      +$L10      +$N10</f>
        <v>1448000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106.77966101694916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48.266666666666666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472000</v>
      </c>
      <c r="I17" s="113">
        <f t="shared" si="7"/>
        <v>0</v>
      </c>
      <c r="J17" s="112">
        <f t="shared" si="7"/>
        <v>976000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1448000</v>
      </c>
      <c r="Q17" s="113">
        <f t="shared" si="2"/>
        <v>0</v>
      </c>
      <c r="R17" s="58">
        <f t="shared" si="3"/>
        <v>106.77966101694916</v>
      </c>
      <c r="S17" s="59">
        <f t="shared" si="4"/>
        <v>0</v>
      </c>
      <c r="T17" s="58">
        <f>IF((SUM($E9:$E14))=0,0,(P17/(SUM($E9:$E14))*100))</f>
        <v>48.266666666666666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1408000</v>
      </c>
      <c r="C34" s="108"/>
      <c r="D34" s="108"/>
      <c r="E34" s="108">
        <f>$B34      +$C34      +$D34</f>
        <v>1408000</v>
      </c>
      <c r="F34" s="109">
        <v>1408000</v>
      </c>
      <c r="G34" s="110">
        <v>986000</v>
      </c>
      <c r="H34" s="109"/>
      <c r="I34" s="110">
        <v>499573</v>
      </c>
      <c r="J34" s="109">
        <v>332000</v>
      </c>
      <c r="K34" s="110">
        <v>319639</v>
      </c>
      <c r="L34" s="109"/>
      <c r="M34" s="110"/>
      <c r="N34" s="109"/>
      <c r="O34" s="110"/>
      <c r="P34" s="109">
        <f>$H34      +$J34      +$L34      +$N34</f>
        <v>332000</v>
      </c>
      <c r="Q34" s="110">
        <f>$I34      +$K34      +$M34      +$O34</f>
        <v>819212</v>
      </c>
      <c r="R34" s="54">
        <f>IF(($H34      =0),0,((($J34      -$H34      )/$H34      )*100))</f>
        <v>0</v>
      </c>
      <c r="S34" s="55">
        <f>IF(($I34      =0),0,((($K34      -$I34      )/$I34      )*100))</f>
        <v>-36.017558995382053</v>
      </c>
      <c r="T34" s="54">
        <f>IF(($E34      =0),0,(($P34      /$E34      )*100))</f>
        <v>23.579545454545457</v>
      </c>
      <c r="U34" s="56">
        <f>IF(($E34      =0),0,(($Q34      /$E34      )*100))</f>
        <v>58.182670454545459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1408000</v>
      </c>
      <c r="C35" s="111">
        <f>C34</f>
        <v>0</v>
      </c>
      <c r="D35" s="111"/>
      <c r="E35" s="111">
        <f>$B35      +$C35      +$D35</f>
        <v>1408000</v>
      </c>
      <c r="F35" s="112">
        <f t="shared" ref="F35:O35" si="17">F34</f>
        <v>1408000</v>
      </c>
      <c r="G35" s="113">
        <f t="shared" si="17"/>
        <v>986000</v>
      </c>
      <c r="H35" s="112">
        <f t="shared" si="17"/>
        <v>0</v>
      </c>
      <c r="I35" s="113">
        <f t="shared" si="17"/>
        <v>499573</v>
      </c>
      <c r="J35" s="112">
        <f t="shared" si="17"/>
        <v>332000</v>
      </c>
      <c r="K35" s="113">
        <f t="shared" si="17"/>
        <v>319639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332000</v>
      </c>
      <c r="Q35" s="113">
        <f>$I35      +$K35      +$M35      +$O35</f>
        <v>819212</v>
      </c>
      <c r="R35" s="58">
        <f>IF(($H35      =0),0,((($J35      -$H35      )/$H35      )*100))</f>
        <v>0</v>
      </c>
      <c r="S35" s="59">
        <f>IF(($I35      =0),0,((($K35      -$I35      )/$I35      )*100))</f>
        <v>-36.017558995382053</v>
      </c>
      <c r="T35" s="58">
        <f>IF($E35   =0,0,($P35   /$E35   )*100)</f>
        <v>23.579545454545457</v>
      </c>
      <c r="U35" s="60">
        <f>IF($E35   =0,0,($Q35   /$E35   )*100)</f>
        <v>58.182670454545459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8498000</v>
      </c>
      <c r="C38" s="108"/>
      <c r="D38" s="108"/>
      <c r="E38" s="108">
        <f t="shared" si="18"/>
        <v>8498000</v>
      </c>
      <c r="F38" s="109">
        <v>7726000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8498000</v>
      </c>
      <c r="C42" s="111">
        <f>SUM(C37:C41)</f>
        <v>0</v>
      </c>
      <c r="D42" s="111"/>
      <c r="E42" s="111">
        <f t="shared" si="18"/>
        <v>8498000</v>
      </c>
      <c r="F42" s="112">
        <f t="shared" ref="F42:O42" si="25">SUM(F37:F41)</f>
        <v>7726000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12384000</v>
      </c>
      <c r="C53" s="108"/>
      <c r="D53" s="108"/>
      <c r="E53" s="108">
        <f t="shared" si="26"/>
        <v>12384000</v>
      </c>
      <c r="F53" s="109">
        <v>12384000</v>
      </c>
      <c r="G53" s="110">
        <v>9384000</v>
      </c>
      <c r="H53" s="109">
        <v>2123000</v>
      </c>
      <c r="I53" s="110">
        <v>726043</v>
      </c>
      <c r="J53" s="109">
        <v>1342000</v>
      </c>
      <c r="K53" s="110"/>
      <c r="L53" s="109"/>
      <c r="M53" s="110"/>
      <c r="N53" s="109"/>
      <c r="O53" s="110"/>
      <c r="P53" s="109">
        <f t="shared" si="27"/>
        <v>3465000</v>
      </c>
      <c r="Q53" s="110">
        <f t="shared" si="28"/>
        <v>726043</v>
      </c>
      <c r="R53" s="54">
        <f t="shared" si="29"/>
        <v>-36.787564766839374</v>
      </c>
      <c r="S53" s="55">
        <f t="shared" si="30"/>
        <v>-100</v>
      </c>
      <c r="T53" s="54">
        <f t="shared" si="31"/>
        <v>27.979651162790699</v>
      </c>
      <c r="U53" s="56">
        <f t="shared" si="32"/>
        <v>5.8627503229974165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12384000</v>
      </c>
      <c r="C55" s="111">
        <f>SUM(C44:C54)</f>
        <v>0</v>
      </c>
      <c r="D55" s="111"/>
      <c r="E55" s="111">
        <f t="shared" si="26"/>
        <v>12384000</v>
      </c>
      <c r="F55" s="112">
        <f t="shared" ref="F55:O55" si="33">SUM(F44:F54)</f>
        <v>12384000</v>
      </c>
      <c r="G55" s="113">
        <f t="shared" si="33"/>
        <v>9384000</v>
      </c>
      <c r="H55" s="112">
        <f t="shared" si="33"/>
        <v>2123000</v>
      </c>
      <c r="I55" s="113">
        <f t="shared" si="33"/>
        <v>726043</v>
      </c>
      <c r="J55" s="112">
        <f t="shared" si="33"/>
        <v>1342000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3465000</v>
      </c>
      <c r="Q55" s="113">
        <f t="shared" si="28"/>
        <v>726043</v>
      </c>
      <c r="R55" s="58">
        <f t="shared" si="29"/>
        <v>-36.787564766839374</v>
      </c>
      <c r="S55" s="59">
        <f t="shared" si="30"/>
        <v>-100</v>
      </c>
      <c r="T55" s="58">
        <f>IF((+$E45+$E47+$E49+$E50+$E53) =0,0,(P55   /(+$E45+$E47+$E49+$E50+$E53) )*100)</f>
        <v>27.979651162790699</v>
      </c>
      <c r="U55" s="60">
        <f>IF((+$E45+$E47+$E49+$E50+$E53) =0,0,(Q55   /(+$E45+$E47+$E49+$E50+$E53) )*100)</f>
        <v>5.8627503229974165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25290000</v>
      </c>
      <c r="C69" s="120">
        <f>SUM(C9:C16,C19:C25,C28:C31,C34,C37:C41,C44:C54,C57:C60,C63:C67)</f>
        <v>0</v>
      </c>
      <c r="D69" s="120"/>
      <c r="E69" s="120">
        <f t="shared" si="35"/>
        <v>25290000</v>
      </c>
      <c r="F69" s="121">
        <f t="shared" ref="F69:O69" si="43">SUM(F9:F16,F19:F25,F28:F31,F34,F37:F41,F44:F54,F57:F60,F63:F67)</f>
        <v>24518000</v>
      </c>
      <c r="G69" s="122">
        <f t="shared" si="43"/>
        <v>13370000</v>
      </c>
      <c r="H69" s="121">
        <f t="shared" si="43"/>
        <v>2595000</v>
      </c>
      <c r="I69" s="122">
        <f t="shared" si="43"/>
        <v>1225616</v>
      </c>
      <c r="J69" s="121">
        <f t="shared" si="43"/>
        <v>2650000</v>
      </c>
      <c r="K69" s="122">
        <f t="shared" si="43"/>
        <v>319639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5245000</v>
      </c>
      <c r="Q69" s="122">
        <f t="shared" si="37"/>
        <v>1545255</v>
      </c>
      <c r="R69" s="67">
        <f t="shared" si="38"/>
        <v>2.1194605009633909</v>
      </c>
      <c r="S69" s="68">
        <f t="shared" si="39"/>
        <v>-73.920134854636359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31.235111958075272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9.2023284897570257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23607000</v>
      </c>
      <c r="C71" s="108"/>
      <c r="D71" s="108"/>
      <c r="E71" s="108">
        <f>$B71      +$C71      +$D71</f>
        <v>23607000</v>
      </c>
      <c r="F71" s="109">
        <v>23607000</v>
      </c>
      <c r="G71" s="110">
        <v>12479000</v>
      </c>
      <c r="H71" s="109">
        <v>1689000</v>
      </c>
      <c r="I71" s="110">
        <v>1991861</v>
      </c>
      <c r="J71" s="109">
        <v>9081000</v>
      </c>
      <c r="K71" s="110">
        <v>3153443</v>
      </c>
      <c r="L71" s="109"/>
      <c r="M71" s="110"/>
      <c r="N71" s="109"/>
      <c r="O71" s="110"/>
      <c r="P71" s="109">
        <f>$H71      +$J71      +$L71      +$N71</f>
        <v>10770000</v>
      </c>
      <c r="Q71" s="110">
        <f>$I71      +$K71      +$M71      +$O71</f>
        <v>5145304</v>
      </c>
      <c r="R71" s="54">
        <f>IF(($H71      =0),0,((($J71      -$H71      )/$H71      )*100))</f>
        <v>437.65541740674951</v>
      </c>
      <c r="S71" s="55">
        <f>IF(($I71      =0),0,((($K71      -$I71      )/$I71      )*100))</f>
        <v>58.316418665760317</v>
      </c>
      <c r="T71" s="54">
        <f>IF(($E71      =0),0,(($P71      /$E71      )*100))</f>
        <v>45.622061253018167</v>
      </c>
      <c r="U71" s="56">
        <f>IF(($E71      =0),0,(($Q71      /$E71      )*100))</f>
        <v>21.795670775617403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23607000</v>
      </c>
      <c r="C73" s="117">
        <f>SUM(C71:C72)</f>
        <v>0</v>
      </c>
      <c r="D73" s="117"/>
      <c r="E73" s="117">
        <f>$B73      +$C73      +$D73</f>
        <v>23607000</v>
      </c>
      <c r="F73" s="118">
        <f t="shared" ref="F73:O73" si="44">SUM(F71:F72)</f>
        <v>23607000</v>
      </c>
      <c r="G73" s="119">
        <f t="shared" si="44"/>
        <v>12479000</v>
      </c>
      <c r="H73" s="118">
        <f t="shared" si="44"/>
        <v>1689000</v>
      </c>
      <c r="I73" s="119">
        <f t="shared" si="44"/>
        <v>1991861</v>
      </c>
      <c r="J73" s="118">
        <f t="shared" si="44"/>
        <v>9081000</v>
      </c>
      <c r="K73" s="119">
        <f t="shared" si="44"/>
        <v>3153443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10770000</v>
      </c>
      <c r="Q73" s="119">
        <f>$I73      +$K73      +$M73      +$O73</f>
        <v>5145304</v>
      </c>
      <c r="R73" s="63">
        <f>IF(($H73      =0),0,((($J73      -$H73      )/$H73      )*100))</f>
        <v>437.65541740674951</v>
      </c>
      <c r="S73" s="64">
        <f>IF(($I73      =0),0,((($K73      -$I73      )/$I73      )*100))</f>
        <v>58.316418665760317</v>
      </c>
      <c r="T73" s="63">
        <f>IF(($E71      =0),0,(($P71      /$E71      )*100))</f>
        <v>45.622061253018167</v>
      </c>
      <c r="U73" s="65">
        <f>IF($E71   =0,0,($Q71   /$E71 )*100)</f>
        <v>21.795670775617403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23607000</v>
      </c>
      <c r="C74" s="120">
        <f>SUM(C71:C72)</f>
        <v>0</v>
      </c>
      <c r="D74" s="120"/>
      <c r="E74" s="120">
        <f>$B74      +$C74      +$D74</f>
        <v>23607000</v>
      </c>
      <c r="F74" s="121">
        <f t="shared" ref="F74:O74" si="45">SUM(F71:F72)</f>
        <v>23607000</v>
      </c>
      <c r="G74" s="122">
        <f t="shared" si="45"/>
        <v>12479000</v>
      </c>
      <c r="H74" s="121">
        <f t="shared" si="45"/>
        <v>1689000</v>
      </c>
      <c r="I74" s="122">
        <f t="shared" si="45"/>
        <v>1991861</v>
      </c>
      <c r="J74" s="121">
        <f t="shared" si="45"/>
        <v>9081000</v>
      </c>
      <c r="K74" s="122">
        <f t="shared" si="45"/>
        <v>3153443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10770000</v>
      </c>
      <c r="Q74" s="122">
        <f>$I74      +$K74      +$M74      +$O74</f>
        <v>5145304</v>
      </c>
      <c r="R74" s="67">
        <f>IF(($H74      =0),0,((($J74      -$H74      )/$H74      )*100))</f>
        <v>437.65541740674951</v>
      </c>
      <c r="S74" s="68">
        <f>IF(($I74      =0),0,((($K74      -$I74      )/$I74      )*100))</f>
        <v>58.316418665760317</v>
      </c>
      <c r="T74" s="67">
        <f>IF(($E71      =0),0,(($P71      /$E71      )*100))</f>
        <v>45.622061253018167</v>
      </c>
      <c r="U74" s="71">
        <f>IF($E71   =0,0,($Q71   /$E71 )*100)</f>
        <v>21.795670775617403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48897000</v>
      </c>
      <c r="C75" s="120">
        <f>SUM(C9:C16,C19:C25,C28:C31,C34,C37:C41,C44:C54,C57:C60,C63:C67,C71:C72)</f>
        <v>0</v>
      </c>
      <c r="D75" s="120"/>
      <c r="E75" s="120">
        <f>$B75      +$C75      +$D75</f>
        <v>48897000</v>
      </c>
      <c r="F75" s="121">
        <f t="shared" ref="F75:O75" si="46">SUM(F9:F16,F19:F25,F28:F31,F34,F37:F41,F44:F54,F57:F60,F63:F67,F71:F72)</f>
        <v>48125000</v>
      </c>
      <c r="G75" s="122">
        <f t="shared" si="46"/>
        <v>25849000</v>
      </c>
      <c r="H75" s="121">
        <f t="shared" si="46"/>
        <v>4284000</v>
      </c>
      <c r="I75" s="122">
        <f t="shared" si="46"/>
        <v>3217477</v>
      </c>
      <c r="J75" s="121">
        <f t="shared" si="46"/>
        <v>11731000</v>
      </c>
      <c r="K75" s="122">
        <f t="shared" si="46"/>
        <v>3473082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16015000</v>
      </c>
      <c r="Q75" s="122">
        <f>$I75      +$K75      +$M75      +$O75</f>
        <v>6690559</v>
      </c>
      <c r="R75" s="67">
        <f>IF(($H75      =0),0,((($J75      -$H75      )/$H75      )*100))</f>
        <v>173.83286647992531</v>
      </c>
      <c r="S75" s="68">
        <f>IF(($I75      =0),0,((($K75      -$I75      )/$I75      )*100))</f>
        <v>7.9442681330744556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39.642070348275951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16.561199534641947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wM9QcDZBx8SsQ4ASHBPpxpUU186sDH2fkC/njktJOHVqtzEt1TcBe20tnmXVBM2Ar89aG8Hhkq5UCAnJQgD7Q==" saltValue="rEKPG1Yhl1ksOBpfadoD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1430000</v>
      </c>
      <c r="I10" s="110"/>
      <c r="J10" s="109">
        <v>547000</v>
      </c>
      <c r="K10" s="110"/>
      <c r="L10" s="109"/>
      <c r="M10" s="110"/>
      <c r="N10" s="109"/>
      <c r="O10" s="110"/>
      <c r="P10" s="109">
        <f t="shared" ref="P10:P17" si="1">$H10      +$J10      +$L10      +$N10</f>
        <v>1977000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-61.748251748251747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85.956521739130437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1430000</v>
      </c>
      <c r="I17" s="113">
        <f t="shared" si="7"/>
        <v>0</v>
      </c>
      <c r="J17" s="112">
        <f t="shared" si="7"/>
        <v>547000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1977000</v>
      </c>
      <c r="Q17" s="113">
        <f t="shared" si="2"/>
        <v>0</v>
      </c>
      <c r="R17" s="58">
        <f t="shared" si="3"/>
        <v>-61.748251748251747</v>
      </c>
      <c r="S17" s="59">
        <f t="shared" si="4"/>
        <v>0</v>
      </c>
      <c r="T17" s="58">
        <f>IF((SUM($E9:$E14))=0,0,(P17/(SUM($E9:$E14))*100))</f>
        <v>85.956521739130437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2820000</v>
      </c>
      <c r="C31" s="108"/>
      <c r="D31" s="108"/>
      <c r="E31" s="108">
        <f>$B31      +$C31      +$D31</f>
        <v>2820000</v>
      </c>
      <c r="F31" s="109">
        <v>2820000</v>
      </c>
      <c r="G31" s="110">
        <v>1974000</v>
      </c>
      <c r="H31" s="109">
        <v>407000</v>
      </c>
      <c r="I31" s="110"/>
      <c r="J31" s="109">
        <v>889000</v>
      </c>
      <c r="K31" s="110"/>
      <c r="L31" s="109"/>
      <c r="M31" s="110"/>
      <c r="N31" s="109"/>
      <c r="O31" s="110"/>
      <c r="P31" s="109">
        <f>$H31      +$J31      +$L31      +$N31</f>
        <v>1296000</v>
      </c>
      <c r="Q31" s="110">
        <f>$I31      +$K31      +$M31      +$O31</f>
        <v>0</v>
      </c>
      <c r="R31" s="54">
        <f>IF(($H31      =0),0,((($J31      -$H31      )/$H31      )*100))</f>
        <v>118.42751842751842</v>
      </c>
      <c r="S31" s="55">
        <f>IF(($I31      =0),0,((($K31      -$I31      )/$I31      )*100))</f>
        <v>0</v>
      </c>
      <c r="T31" s="54">
        <f>IF(($E31      =0),0,(($P31      /$E31      )*100))</f>
        <v>45.957446808510639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2820000</v>
      </c>
      <c r="C32" s="111">
        <f>SUM(C28:C31)</f>
        <v>0</v>
      </c>
      <c r="D32" s="111"/>
      <c r="E32" s="111">
        <f>$B32      +$C32      +$D32</f>
        <v>2820000</v>
      </c>
      <c r="F32" s="112">
        <f t="shared" ref="F32:O32" si="16">SUM(F28:F31)</f>
        <v>2820000</v>
      </c>
      <c r="G32" s="113">
        <f t="shared" si="16"/>
        <v>1974000</v>
      </c>
      <c r="H32" s="112">
        <f t="shared" si="16"/>
        <v>407000</v>
      </c>
      <c r="I32" s="113">
        <f t="shared" si="16"/>
        <v>0</v>
      </c>
      <c r="J32" s="112">
        <f t="shared" si="16"/>
        <v>889000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1296000</v>
      </c>
      <c r="Q32" s="113">
        <f>$I32      +$K32      +$M32      +$O32</f>
        <v>0</v>
      </c>
      <c r="R32" s="58">
        <f>IF(($H32      =0),0,((($J32      -$H32      )/$H32      )*100))</f>
        <v>118.42751842751842</v>
      </c>
      <c r="S32" s="59">
        <f>IF(($I32      =0),0,((($K32      -$I32      )/$I32      )*100))</f>
        <v>0</v>
      </c>
      <c r="T32" s="58">
        <f>IF($E32   =0,0,($P32   /$E32   )*100)</f>
        <v>45.957446808510639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1968000</v>
      </c>
      <c r="C34" s="108"/>
      <c r="D34" s="108"/>
      <c r="E34" s="108">
        <f>$B34      +$C34      +$D34</f>
        <v>1968000</v>
      </c>
      <c r="F34" s="109">
        <v>1968000</v>
      </c>
      <c r="G34" s="110">
        <v>1378000</v>
      </c>
      <c r="H34" s="109">
        <v>492000</v>
      </c>
      <c r="I34" s="110"/>
      <c r="J34" s="109">
        <v>721000</v>
      </c>
      <c r="K34" s="110"/>
      <c r="L34" s="109"/>
      <c r="M34" s="110"/>
      <c r="N34" s="109"/>
      <c r="O34" s="110"/>
      <c r="P34" s="109">
        <f>$H34      +$J34      +$L34      +$N34</f>
        <v>1213000</v>
      </c>
      <c r="Q34" s="110">
        <f>$I34      +$K34      +$M34      +$O34</f>
        <v>0</v>
      </c>
      <c r="R34" s="54">
        <f>IF(($H34      =0),0,((($J34      -$H34      )/$H34      )*100))</f>
        <v>46.544715447154474</v>
      </c>
      <c r="S34" s="55">
        <f>IF(($I34      =0),0,((($K34      -$I34      )/$I34      )*100))</f>
        <v>0</v>
      </c>
      <c r="T34" s="54">
        <f>IF(($E34      =0),0,(($P34      /$E34      )*100))</f>
        <v>61.636178861788615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1968000</v>
      </c>
      <c r="C35" s="111">
        <f>C34</f>
        <v>0</v>
      </c>
      <c r="D35" s="111"/>
      <c r="E35" s="111">
        <f>$B35      +$C35      +$D35</f>
        <v>1968000</v>
      </c>
      <c r="F35" s="112">
        <f t="shared" ref="F35:O35" si="17">F34</f>
        <v>1968000</v>
      </c>
      <c r="G35" s="113">
        <f t="shared" si="17"/>
        <v>1378000</v>
      </c>
      <c r="H35" s="112">
        <f t="shared" si="17"/>
        <v>492000</v>
      </c>
      <c r="I35" s="113">
        <f t="shared" si="17"/>
        <v>0</v>
      </c>
      <c r="J35" s="112">
        <f t="shared" si="17"/>
        <v>721000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1213000</v>
      </c>
      <c r="Q35" s="113">
        <f>$I35      +$K35      +$M35      +$O35</f>
        <v>0</v>
      </c>
      <c r="R35" s="58">
        <f>IF(($H35      =0),0,((($J35      -$H35      )/$H35      )*100))</f>
        <v>46.544715447154474</v>
      </c>
      <c r="S35" s="59">
        <f>IF(($I35      =0),0,((($K35      -$I35      )/$I35      )*100))</f>
        <v>0</v>
      </c>
      <c r="T35" s="58">
        <f>IF($E35   =0,0,($P35   /$E35   )*100)</f>
        <v>61.636178861788615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>
        <v>42000</v>
      </c>
      <c r="I40" s="110"/>
      <c r="J40" s="109">
        <v>42000</v>
      </c>
      <c r="K40" s="110"/>
      <c r="L40" s="109"/>
      <c r="M40" s="110"/>
      <c r="N40" s="109"/>
      <c r="O40" s="110"/>
      <c r="P40" s="109">
        <f t="shared" si="19"/>
        <v>84000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1.68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5000000</v>
      </c>
      <c r="C42" s="111">
        <f>SUM(C37:C41)</f>
        <v>0</v>
      </c>
      <c r="D42" s="111"/>
      <c r="E42" s="111">
        <f t="shared" si="18"/>
        <v>5000000</v>
      </c>
      <c r="F42" s="112">
        <f t="shared" ref="F42:O42" si="25">SUM(F37:F41)</f>
        <v>5000000</v>
      </c>
      <c r="G42" s="113">
        <f t="shared" si="25"/>
        <v>3000000</v>
      </c>
      <c r="H42" s="112">
        <f t="shared" si="25"/>
        <v>42000</v>
      </c>
      <c r="I42" s="113">
        <f t="shared" si="25"/>
        <v>0</v>
      </c>
      <c r="J42" s="112">
        <f t="shared" si="25"/>
        <v>42000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84000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1.68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12088000</v>
      </c>
      <c r="C69" s="120">
        <f>SUM(C9:C16,C19:C25,C28:C31,C34,C37:C41,C44:C54,C57:C60,C63:C67)</f>
        <v>0</v>
      </c>
      <c r="D69" s="120"/>
      <c r="E69" s="120">
        <f t="shared" si="35"/>
        <v>12088000</v>
      </c>
      <c r="F69" s="121">
        <f t="shared" ref="F69:O69" si="43">SUM(F9:F16,F19:F25,F28:F31,F34,F37:F41,F44:F54,F57:F60,F63:F67)</f>
        <v>12088000</v>
      </c>
      <c r="G69" s="122">
        <f t="shared" si="43"/>
        <v>8652000</v>
      </c>
      <c r="H69" s="121">
        <f t="shared" si="43"/>
        <v>2371000</v>
      </c>
      <c r="I69" s="122">
        <f t="shared" si="43"/>
        <v>0</v>
      </c>
      <c r="J69" s="121">
        <f t="shared" si="43"/>
        <v>2199000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4570000</v>
      </c>
      <c r="Q69" s="122">
        <f t="shared" si="37"/>
        <v>0</v>
      </c>
      <c r="R69" s="67">
        <f t="shared" si="38"/>
        <v>-7.254323070434415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37.806088682991394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12088000</v>
      </c>
      <c r="C75" s="120">
        <f>SUM(C9:C16,C19:C25,C28:C31,C34,C37:C41,C44:C54,C57:C60,C63:C67,C71:C72)</f>
        <v>0</v>
      </c>
      <c r="D75" s="120"/>
      <c r="E75" s="120">
        <f>$B75      +$C75      +$D75</f>
        <v>12088000</v>
      </c>
      <c r="F75" s="121">
        <f t="shared" ref="F75:O75" si="46">SUM(F9:F16,F19:F25,F28:F31,F34,F37:F41,F44:F54,F57:F60,F63:F67,F71:F72)</f>
        <v>12088000</v>
      </c>
      <c r="G75" s="122">
        <f t="shared" si="46"/>
        <v>8652000</v>
      </c>
      <c r="H75" s="121">
        <f t="shared" si="46"/>
        <v>2371000</v>
      </c>
      <c r="I75" s="122">
        <f t="shared" si="46"/>
        <v>0</v>
      </c>
      <c r="J75" s="121">
        <f t="shared" si="46"/>
        <v>2199000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4570000</v>
      </c>
      <c r="Q75" s="122">
        <f>$I75      +$K75      +$M75      +$O75</f>
        <v>0</v>
      </c>
      <c r="R75" s="67">
        <f>IF(($H75      =0),0,((($J75      -$H75      )/$H75      )*100))</f>
        <v>-7.254323070434415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37.806088682991394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KAIFYh1w1CDJQZ5xr1zmsO6NdL9jbtHV6vRvUEhJmbRnoqRVkFvIBnVifoogme77Hb1LcXxss39rQ9eGuYfkg==" saltValue="hfRuoA1+qZH9ChSeJ7jS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254000</v>
      </c>
      <c r="I10" s="110">
        <v>153661</v>
      </c>
      <c r="J10" s="109">
        <v>1736000</v>
      </c>
      <c r="K10" s="110">
        <v>972230</v>
      </c>
      <c r="L10" s="109"/>
      <c r="M10" s="110"/>
      <c r="N10" s="109"/>
      <c r="O10" s="110"/>
      <c r="P10" s="109">
        <f t="shared" ref="P10:P17" si="1">$H10      +$J10      +$L10      +$N10</f>
        <v>1990000</v>
      </c>
      <c r="Q10" s="110">
        <f t="shared" ref="Q10:Q17" si="2">$I10      +$K10      +$M10      +$O10</f>
        <v>1125891</v>
      </c>
      <c r="R10" s="54">
        <f t="shared" ref="R10:R17" si="3">IF(($H10      =0),0,((($J10      -$H10      )/$H10      )*100))</f>
        <v>583.46456692913387</v>
      </c>
      <c r="S10" s="55">
        <f t="shared" ref="S10:S17" si="4">IF(($I10      =0),0,((($K10      -$I10      )/$I10      )*100))</f>
        <v>532.71096764956621</v>
      </c>
      <c r="T10" s="54">
        <f t="shared" ref="T10:T16" si="5">IF(($E10      =0),0,(($P10      /$E10      )*100))</f>
        <v>99.5</v>
      </c>
      <c r="U10" s="56">
        <f t="shared" ref="U10:U16" si="6">IF(($E10      =0),0,(($Q10      /$E10      )*100))</f>
        <v>56.294550000000001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48396000</v>
      </c>
      <c r="C13" s="108"/>
      <c r="D13" s="108"/>
      <c r="E13" s="108">
        <f t="shared" si="0"/>
        <v>48396000</v>
      </c>
      <c r="F13" s="109" t="s">
        <v>36</v>
      </c>
      <c r="G13" s="110" t="s">
        <v>36</v>
      </c>
      <c r="H13" s="109"/>
      <c r="I13" s="110">
        <v>1288029</v>
      </c>
      <c r="J13" s="109"/>
      <c r="K13" s="110">
        <v>9463718</v>
      </c>
      <c r="L13" s="109"/>
      <c r="M13" s="110"/>
      <c r="N13" s="109"/>
      <c r="O13" s="110"/>
      <c r="P13" s="109">
        <f t="shared" si="1"/>
        <v>0</v>
      </c>
      <c r="Q13" s="110">
        <f t="shared" si="2"/>
        <v>10751747</v>
      </c>
      <c r="R13" s="54">
        <f t="shared" si="3"/>
        <v>0</v>
      </c>
      <c r="S13" s="55">
        <f t="shared" si="4"/>
        <v>634.74417113279276</v>
      </c>
      <c r="T13" s="54">
        <f t="shared" si="5"/>
        <v>0</v>
      </c>
      <c r="U13" s="56">
        <f t="shared" si="6"/>
        <v>22.216189354492109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1840000</v>
      </c>
      <c r="C15" s="108"/>
      <c r="D15" s="108"/>
      <c r="E15" s="108">
        <f t="shared" si="0"/>
        <v>1840000</v>
      </c>
      <c r="F15" s="109">
        <v>1840000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52236000</v>
      </c>
      <c r="C17" s="111">
        <f>SUM(C9:C16)</f>
        <v>0</v>
      </c>
      <c r="D17" s="111"/>
      <c r="E17" s="111">
        <f t="shared" si="0"/>
        <v>52236000</v>
      </c>
      <c r="F17" s="112">
        <f t="shared" ref="F17:O17" si="7">SUM(F9:F16)</f>
        <v>3840000</v>
      </c>
      <c r="G17" s="113">
        <f t="shared" si="7"/>
        <v>2000000</v>
      </c>
      <c r="H17" s="112">
        <f t="shared" si="7"/>
        <v>254000</v>
      </c>
      <c r="I17" s="113">
        <f t="shared" si="7"/>
        <v>1441690</v>
      </c>
      <c r="J17" s="112">
        <f t="shared" si="7"/>
        <v>1736000</v>
      </c>
      <c r="K17" s="113">
        <f t="shared" si="7"/>
        <v>10435948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1990000</v>
      </c>
      <c r="Q17" s="113">
        <f t="shared" si="2"/>
        <v>11877638</v>
      </c>
      <c r="R17" s="58">
        <f t="shared" si="3"/>
        <v>583.46456692913387</v>
      </c>
      <c r="S17" s="59">
        <f t="shared" si="4"/>
        <v>623.86907032718545</v>
      </c>
      <c r="T17" s="58">
        <f>IF((SUM($E9:$E14))=0,0,(P17/(SUM($E9:$E14))*100))</f>
        <v>3.9487260893721725</v>
      </c>
      <c r="U17" s="60">
        <f>IF((SUM($E9:$E14))=0,0,(Q17/(SUM($E9:$E14))*100))</f>
        <v>23.56861258830066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235430000</v>
      </c>
      <c r="C30" s="108"/>
      <c r="D30" s="108"/>
      <c r="E30" s="108">
        <f>$B30      +$C30      +$D30</f>
        <v>235430000</v>
      </c>
      <c r="F30" s="109">
        <v>235430000</v>
      </c>
      <c r="G30" s="110">
        <v>140000000</v>
      </c>
      <c r="H30" s="109">
        <v>9399000</v>
      </c>
      <c r="I30" s="110">
        <v>10866785</v>
      </c>
      <c r="J30" s="109">
        <v>14222000</v>
      </c>
      <c r="K30" s="110">
        <v>16490727</v>
      </c>
      <c r="L30" s="109"/>
      <c r="M30" s="110"/>
      <c r="N30" s="109"/>
      <c r="O30" s="110"/>
      <c r="P30" s="109">
        <f>$H30      +$J30      +$L30      +$N30</f>
        <v>23621000</v>
      </c>
      <c r="Q30" s="110">
        <f>$I30      +$K30      +$M30      +$O30</f>
        <v>27357512</v>
      </c>
      <c r="R30" s="54">
        <f>IF(($H30      =0),0,((($J30      -$H30      )/$H30      )*100))</f>
        <v>51.313969571230977</v>
      </c>
      <c r="S30" s="55">
        <f>IF(($I30      =0),0,((($K30      -$I30      )/$I30      )*100))</f>
        <v>51.75350391123041</v>
      </c>
      <c r="T30" s="54">
        <f>IF(($E30      =0),0,(($P30      /$E30      )*100))</f>
        <v>10.033130866924351</v>
      </c>
      <c r="U30" s="56">
        <f>IF(($E30      =0),0,(($Q30      /$E30      )*100))</f>
        <v>11.62023191606847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235430000</v>
      </c>
      <c r="C32" s="111">
        <f>SUM(C28:C31)</f>
        <v>0</v>
      </c>
      <c r="D32" s="111"/>
      <c r="E32" s="111">
        <f>$B32      +$C32      +$D32</f>
        <v>235430000</v>
      </c>
      <c r="F32" s="112">
        <f t="shared" ref="F32:O32" si="16">SUM(F28:F31)</f>
        <v>235430000</v>
      </c>
      <c r="G32" s="113">
        <f t="shared" si="16"/>
        <v>140000000</v>
      </c>
      <c r="H32" s="112">
        <f t="shared" si="16"/>
        <v>9399000</v>
      </c>
      <c r="I32" s="113">
        <f t="shared" si="16"/>
        <v>10866785</v>
      </c>
      <c r="J32" s="112">
        <f t="shared" si="16"/>
        <v>14222000</v>
      </c>
      <c r="K32" s="113">
        <f t="shared" si="16"/>
        <v>16490727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23621000</v>
      </c>
      <c r="Q32" s="113">
        <f>$I32      +$K32      +$M32      +$O32</f>
        <v>27357512</v>
      </c>
      <c r="R32" s="58">
        <f>IF(($H32      =0),0,((($J32      -$H32      )/$H32      )*100))</f>
        <v>51.313969571230977</v>
      </c>
      <c r="S32" s="59">
        <f>IF(($I32      =0),0,((($K32      -$I32      )/$I32      )*100))</f>
        <v>51.75350391123041</v>
      </c>
      <c r="T32" s="58">
        <f>IF($E32   =0,0,($P32   /$E32   )*100)</f>
        <v>10.033130866924351</v>
      </c>
      <c r="U32" s="60">
        <f>IF($E32   =0,0,($Q32   /$E32   )*100)</f>
        <v>11.62023191606847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1524000</v>
      </c>
      <c r="C34" s="108"/>
      <c r="D34" s="108"/>
      <c r="E34" s="108">
        <f>$B34      +$C34      +$D34</f>
        <v>1524000</v>
      </c>
      <c r="F34" s="109">
        <v>1524000</v>
      </c>
      <c r="G34" s="110">
        <v>1066000</v>
      </c>
      <c r="H34" s="109"/>
      <c r="I34" s="110">
        <v>57</v>
      </c>
      <c r="J34" s="109">
        <v>104000</v>
      </c>
      <c r="K34" s="110">
        <v>549511</v>
      </c>
      <c r="L34" s="109"/>
      <c r="M34" s="110"/>
      <c r="N34" s="109"/>
      <c r="O34" s="110"/>
      <c r="P34" s="109">
        <f>$H34      +$J34      +$L34      +$N34</f>
        <v>104000</v>
      </c>
      <c r="Q34" s="110">
        <f>$I34      +$K34      +$M34      +$O34</f>
        <v>549568</v>
      </c>
      <c r="R34" s="54">
        <f>IF(($H34      =0),0,((($J34      -$H34      )/$H34      )*100))</f>
        <v>0</v>
      </c>
      <c r="S34" s="55">
        <f>IF(($I34      =0),0,((($K34      -$I34      )/$I34      )*100))</f>
        <v>963954.38596491225</v>
      </c>
      <c r="T34" s="54">
        <f>IF(($E34      =0),0,(($P34      /$E34      )*100))</f>
        <v>6.8241469816272966</v>
      </c>
      <c r="U34" s="56">
        <f>IF(($E34      =0),0,(($Q34      /$E34      )*100))</f>
        <v>36.060892388451443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1524000</v>
      </c>
      <c r="C35" s="111">
        <f>C34</f>
        <v>0</v>
      </c>
      <c r="D35" s="111"/>
      <c r="E35" s="111">
        <f>$B35      +$C35      +$D35</f>
        <v>1524000</v>
      </c>
      <c r="F35" s="112">
        <f t="shared" ref="F35:O35" si="17">F34</f>
        <v>1524000</v>
      </c>
      <c r="G35" s="113">
        <f t="shared" si="17"/>
        <v>1066000</v>
      </c>
      <c r="H35" s="112">
        <f t="shared" si="17"/>
        <v>0</v>
      </c>
      <c r="I35" s="113">
        <f t="shared" si="17"/>
        <v>57</v>
      </c>
      <c r="J35" s="112">
        <f t="shared" si="17"/>
        <v>104000</v>
      </c>
      <c r="K35" s="113">
        <f t="shared" si="17"/>
        <v>549511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104000</v>
      </c>
      <c r="Q35" s="113">
        <f>$I35      +$K35      +$M35      +$O35</f>
        <v>549568</v>
      </c>
      <c r="R35" s="58">
        <f>IF(($H35      =0),0,((($J35      -$H35      )/$H35      )*100))</f>
        <v>0</v>
      </c>
      <c r="S35" s="59">
        <f>IF(($I35      =0),0,((($K35      -$I35      )/$I35      )*100))</f>
        <v>963954.38596491225</v>
      </c>
      <c r="T35" s="58">
        <f>IF($E35   =0,0,($P35   /$E35   )*100)</f>
        <v>6.8241469816272966</v>
      </c>
      <c r="U35" s="60">
        <f>IF($E35   =0,0,($Q35   /$E35   )*100)</f>
        <v>36.060892388451443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5682000</v>
      </c>
      <c r="C38" s="108"/>
      <c r="D38" s="108"/>
      <c r="E38" s="108">
        <f t="shared" si="18"/>
        <v>5682000</v>
      </c>
      <c r="F38" s="109">
        <v>5166000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5682000</v>
      </c>
      <c r="C42" s="111">
        <f>SUM(C37:C41)</f>
        <v>0</v>
      </c>
      <c r="D42" s="111"/>
      <c r="E42" s="111">
        <f t="shared" si="18"/>
        <v>5682000</v>
      </c>
      <c r="F42" s="112">
        <f t="shared" ref="F42:O42" si="25">SUM(F37:F41)</f>
        <v>5166000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315530000</v>
      </c>
      <c r="C67" s="108"/>
      <c r="D67" s="108"/>
      <c r="E67" s="108">
        <f t="shared" si="35"/>
        <v>315530000</v>
      </c>
      <c r="F67" s="109">
        <v>315530000</v>
      </c>
      <c r="G67" s="110">
        <v>210352000</v>
      </c>
      <c r="H67" s="109">
        <v>54675000</v>
      </c>
      <c r="I67" s="110">
        <v>40499270</v>
      </c>
      <c r="J67" s="109">
        <v>69853000</v>
      </c>
      <c r="K67" s="110">
        <v>53959582</v>
      </c>
      <c r="L67" s="109"/>
      <c r="M67" s="110"/>
      <c r="N67" s="109"/>
      <c r="O67" s="110"/>
      <c r="P67" s="109">
        <f t="shared" si="36"/>
        <v>124528000</v>
      </c>
      <c r="Q67" s="110">
        <f t="shared" si="37"/>
        <v>94458852</v>
      </c>
      <c r="R67" s="54">
        <f t="shared" si="38"/>
        <v>27.760402377686326</v>
      </c>
      <c r="S67" s="55">
        <f t="shared" si="39"/>
        <v>33.23593733911747</v>
      </c>
      <c r="T67" s="54">
        <f t="shared" si="40"/>
        <v>39.466294805565241</v>
      </c>
      <c r="U67" s="56">
        <f t="shared" si="41"/>
        <v>29.936567679776882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315530000</v>
      </c>
      <c r="C68" s="111">
        <f>SUM(C63:C67)</f>
        <v>0</v>
      </c>
      <c r="D68" s="111"/>
      <c r="E68" s="111">
        <f t="shared" si="35"/>
        <v>315530000</v>
      </c>
      <c r="F68" s="112">
        <f t="shared" ref="F68:O68" si="42">SUM(F63:F67)</f>
        <v>315530000</v>
      </c>
      <c r="G68" s="113">
        <f t="shared" si="42"/>
        <v>210352000</v>
      </c>
      <c r="H68" s="112">
        <f t="shared" si="42"/>
        <v>54675000</v>
      </c>
      <c r="I68" s="113">
        <f t="shared" si="42"/>
        <v>40499270</v>
      </c>
      <c r="J68" s="112">
        <f t="shared" si="42"/>
        <v>69853000</v>
      </c>
      <c r="K68" s="113">
        <f t="shared" si="42"/>
        <v>53959582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124528000</v>
      </c>
      <c r="Q68" s="113">
        <f t="shared" si="37"/>
        <v>94458852</v>
      </c>
      <c r="R68" s="58">
        <f t="shared" si="38"/>
        <v>27.760402377686326</v>
      </c>
      <c r="S68" s="59">
        <f t="shared" si="39"/>
        <v>33.23593733911747</v>
      </c>
      <c r="T68" s="58">
        <f>IF((+$E63+$E65+$E66++$E67) =0,0,(P68   /(+$E63+$E65+$E66+$E67) )*100)</f>
        <v>39.466294805565241</v>
      </c>
      <c r="U68" s="60">
        <f>IF((+$E63+$E65+$E67) =0,0,(Q68  /(+$E63+$E65+$E67) )*100)</f>
        <v>29.936567679776882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610402000</v>
      </c>
      <c r="C69" s="120">
        <f>SUM(C9:C16,C19:C25,C28:C31,C34,C37:C41,C44:C54,C57:C60,C63:C67)</f>
        <v>0</v>
      </c>
      <c r="D69" s="120"/>
      <c r="E69" s="120">
        <f t="shared" si="35"/>
        <v>610402000</v>
      </c>
      <c r="F69" s="121">
        <f t="shared" ref="F69:O69" si="43">SUM(F9:F16,F19:F25,F28:F31,F34,F37:F41,F44:F54,F57:F60,F63:F67)</f>
        <v>561490000</v>
      </c>
      <c r="G69" s="122">
        <f t="shared" si="43"/>
        <v>353418000</v>
      </c>
      <c r="H69" s="121">
        <f t="shared" si="43"/>
        <v>64328000</v>
      </c>
      <c r="I69" s="122">
        <f t="shared" si="43"/>
        <v>52807802</v>
      </c>
      <c r="J69" s="121">
        <f t="shared" si="43"/>
        <v>85915000</v>
      </c>
      <c r="K69" s="122">
        <f t="shared" si="43"/>
        <v>81435768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150243000</v>
      </c>
      <c r="Q69" s="122">
        <f t="shared" si="37"/>
        <v>134243570</v>
      </c>
      <c r="R69" s="67">
        <f t="shared" si="38"/>
        <v>33.557704265638606</v>
      </c>
      <c r="S69" s="68">
        <f t="shared" si="39"/>
        <v>54.211621987220745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24.920879777070063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22.267046510084924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610402000</v>
      </c>
      <c r="C75" s="120">
        <f>SUM(C9:C16,C19:C25,C28:C31,C34,C37:C41,C44:C54,C57:C60,C63:C67,C71:C72)</f>
        <v>0</v>
      </c>
      <c r="D75" s="120"/>
      <c r="E75" s="120">
        <f>$B75      +$C75      +$D75</f>
        <v>610402000</v>
      </c>
      <c r="F75" s="121">
        <f t="shared" ref="F75:O75" si="46">SUM(F9:F16,F19:F25,F28:F31,F34,F37:F41,F44:F54,F57:F60,F63:F67,F71:F72)</f>
        <v>561490000</v>
      </c>
      <c r="G75" s="122">
        <f t="shared" si="46"/>
        <v>353418000</v>
      </c>
      <c r="H75" s="121">
        <f t="shared" si="46"/>
        <v>64328000</v>
      </c>
      <c r="I75" s="122">
        <f t="shared" si="46"/>
        <v>52807802</v>
      </c>
      <c r="J75" s="121">
        <f t="shared" si="46"/>
        <v>85915000</v>
      </c>
      <c r="K75" s="122">
        <f t="shared" si="46"/>
        <v>81435768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150243000</v>
      </c>
      <c r="Q75" s="122">
        <f>$I75      +$K75      +$M75      +$O75</f>
        <v>134243570</v>
      </c>
      <c r="R75" s="67">
        <f>IF(($H75      =0),0,((($J75      -$H75      )/$H75      )*100))</f>
        <v>33.557704265638606</v>
      </c>
      <c r="S75" s="68">
        <f>IF(($I75      =0),0,((($K75      -$I75      )/$I75      )*100))</f>
        <v>54.211621987220745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24.920879777070063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22.267046510084924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DP4rxc7UzyCYWa/BzyaUwZylE/vrYntLA3aafN+DQhVqOZVPknaG5zc+Opi57KE6PwDOXz/ZwP9scnMB3URIw==" saltValue="QQftxVBlfG2Vj20043r2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614000</v>
      </c>
      <c r="I10" s="110"/>
      <c r="J10" s="109">
        <v>554000</v>
      </c>
      <c r="K10" s="110">
        <v>1156260</v>
      </c>
      <c r="L10" s="109"/>
      <c r="M10" s="110"/>
      <c r="N10" s="109"/>
      <c r="O10" s="110"/>
      <c r="P10" s="109">
        <f t="shared" ref="P10:P17" si="1">$H10      +$J10      +$L10      +$N10</f>
        <v>1168000</v>
      </c>
      <c r="Q10" s="110">
        <f t="shared" ref="Q10:Q17" si="2">$I10      +$K10      +$M10      +$O10</f>
        <v>1156260</v>
      </c>
      <c r="R10" s="54">
        <f t="shared" ref="R10:R17" si="3">IF(($H10      =0),0,((($J10      -$H10      )/$H10      )*100))</f>
        <v>-9.7719869706840399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50.782608695652179</v>
      </c>
      <c r="U10" s="56">
        <f t="shared" ref="U10:U16" si="6">IF(($E10      =0),0,(($Q10      /$E10      )*100))</f>
        <v>50.272173913043481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614000</v>
      </c>
      <c r="I17" s="113">
        <f t="shared" si="7"/>
        <v>0</v>
      </c>
      <c r="J17" s="112">
        <f t="shared" si="7"/>
        <v>554000</v>
      </c>
      <c r="K17" s="113">
        <f t="shared" si="7"/>
        <v>1156260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1168000</v>
      </c>
      <c r="Q17" s="113">
        <f t="shared" si="2"/>
        <v>1156260</v>
      </c>
      <c r="R17" s="58">
        <f t="shared" si="3"/>
        <v>-9.7719869706840399</v>
      </c>
      <c r="S17" s="59">
        <f t="shared" si="4"/>
        <v>0</v>
      </c>
      <c r="T17" s="58">
        <f>IF((SUM($E9:$E14))=0,0,(P17/(SUM($E9:$E14))*100))</f>
        <v>50.782608695652179</v>
      </c>
      <c r="U17" s="60">
        <f>IF((SUM($E9:$E14))=0,0,(Q17/(SUM($E9:$E14))*100))</f>
        <v>50.272173913043481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1496000</v>
      </c>
      <c r="C34" s="108"/>
      <c r="D34" s="108"/>
      <c r="E34" s="108">
        <f>$B34      +$C34      +$D34</f>
        <v>1496000</v>
      </c>
      <c r="F34" s="109">
        <v>1496000</v>
      </c>
      <c r="G34" s="110">
        <v>1047000</v>
      </c>
      <c r="H34" s="109">
        <v>327000</v>
      </c>
      <c r="I34" s="110"/>
      <c r="J34" s="109">
        <v>326000</v>
      </c>
      <c r="K34" s="110">
        <v>550087</v>
      </c>
      <c r="L34" s="109"/>
      <c r="M34" s="110"/>
      <c r="N34" s="109"/>
      <c r="O34" s="110"/>
      <c r="P34" s="109">
        <f>$H34      +$J34      +$L34      +$N34</f>
        <v>653000</v>
      </c>
      <c r="Q34" s="110">
        <f>$I34      +$K34      +$M34      +$O34</f>
        <v>550087</v>
      </c>
      <c r="R34" s="54">
        <f>IF(($H34      =0),0,((($J34      -$H34      )/$H34      )*100))</f>
        <v>-0.3058103975535168</v>
      </c>
      <c r="S34" s="55">
        <f>IF(($I34      =0),0,((($K34      -$I34      )/$I34      )*100))</f>
        <v>0</v>
      </c>
      <c r="T34" s="54">
        <f>IF(($E34      =0),0,(($P34      /$E34      )*100))</f>
        <v>43.649732620320862</v>
      </c>
      <c r="U34" s="56">
        <f>IF(($E34      =0),0,(($Q34      /$E34      )*100))</f>
        <v>36.770521390374334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1496000</v>
      </c>
      <c r="C35" s="111">
        <f>C34</f>
        <v>0</v>
      </c>
      <c r="D35" s="111"/>
      <c r="E35" s="111">
        <f>$B35      +$C35      +$D35</f>
        <v>1496000</v>
      </c>
      <c r="F35" s="112">
        <f t="shared" ref="F35:O35" si="17">F34</f>
        <v>1496000</v>
      </c>
      <c r="G35" s="113">
        <f t="shared" si="17"/>
        <v>1047000</v>
      </c>
      <c r="H35" s="112">
        <f t="shared" si="17"/>
        <v>327000</v>
      </c>
      <c r="I35" s="113">
        <f t="shared" si="17"/>
        <v>0</v>
      </c>
      <c r="J35" s="112">
        <f t="shared" si="17"/>
        <v>326000</v>
      </c>
      <c r="K35" s="113">
        <f t="shared" si="17"/>
        <v>550087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653000</v>
      </c>
      <c r="Q35" s="113">
        <f>$I35      +$K35      +$M35      +$O35</f>
        <v>550087</v>
      </c>
      <c r="R35" s="58">
        <f>IF(($H35      =0),0,((($J35      -$H35      )/$H35      )*100))</f>
        <v>-0.3058103975535168</v>
      </c>
      <c r="S35" s="59">
        <f>IF(($I35      =0),0,((($K35      -$I35      )/$I35      )*100))</f>
        <v>0</v>
      </c>
      <c r="T35" s="58">
        <f>IF($E35   =0,0,($P35   /$E35   )*100)</f>
        <v>43.649732620320862</v>
      </c>
      <c r="U35" s="60">
        <f>IF($E35   =0,0,($Q35   /$E35   )*100)</f>
        <v>36.770521390374334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5338000</v>
      </c>
      <c r="C38" s="108"/>
      <c r="D38" s="108"/>
      <c r="E38" s="108">
        <f t="shared" si="18"/>
        <v>5338000</v>
      </c>
      <c r="F38" s="109">
        <v>4853000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5338000</v>
      </c>
      <c r="C42" s="111">
        <f>SUM(C37:C41)</f>
        <v>0</v>
      </c>
      <c r="D42" s="111"/>
      <c r="E42" s="111">
        <f t="shared" si="18"/>
        <v>5338000</v>
      </c>
      <c r="F42" s="112">
        <f t="shared" ref="F42:O42" si="25">SUM(F37:F41)</f>
        <v>4853000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9000000</v>
      </c>
      <c r="C46" s="108"/>
      <c r="D46" s="108"/>
      <c r="E46" s="108">
        <f t="shared" si="26"/>
        <v>9000000</v>
      </c>
      <c r="F46" s="109">
        <v>9000000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17595000</v>
      </c>
      <c r="C53" s="108"/>
      <c r="D53" s="108"/>
      <c r="E53" s="108">
        <f t="shared" si="26"/>
        <v>17595000</v>
      </c>
      <c r="F53" s="109">
        <v>17595000</v>
      </c>
      <c r="G53" s="110">
        <v>10595000</v>
      </c>
      <c r="H53" s="109"/>
      <c r="I53" s="110"/>
      <c r="J53" s="109">
        <v>2181000</v>
      </c>
      <c r="K53" s="110"/>
      <c r="L53" s="109"/>
      <c r="M53" s="110"/>
      <c r="N53" s="109"/>
      <c r="O53" s="110"/>
      <c r="P53" s="109">
        <f t="shared" si="27"/>
        <v>2181000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12.395566922421143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26595000</v>
      </c>
      <c r="C55" s="111">
        <f>SUM(C44:C54)</f>
        <v>0</v>
      </c>
      <c r="D55" s="111"/>
      <c r="E55" s="111">
        <f t="shared" si="26"/>
        <v>26595000</v>
      </c>
      <c r="F55" s="112">
        <f t="shared" ref="F55:O55" si="33">SUM(F44:F54)</f>
        <v>26595000</v>
      </c>
      <c r="G55" s="113">
        <f t="shared" si="33"/>
        <v>10595000</v>
      </c>
      <c r="H55" s="112">
        <f t="shared" si="33"/>
        <v>0</v>
      </c>
      <c r="I55" s="113">
        <f t="shared" si="33"/>
        <v>0</v>
      </c>
      <c r="J55" s="112">
        <f t="shared" si="33"/>
        <v>2181000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2181000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12.395566922421143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35729000</v>
      </c>
      <c r="C69" s="120">
        <f>SUM(C9:C16,C19:C25,C28:C31,C34,C37:C41,C44:C54,C57:C60,C63:C67)</f>
        <v>0</v>
      </c>
      <c r="D69" s="120"/>
      <c r="E69" s="120">
        <f t="shared" si="35"/>
        <v>35729000</v>
      </c>
      <c r="F69" s="121">
        <f t="shared" ref="F69:O69" si="43">SUM(F9:F16,F19:F25,F28:F31,F34,F37:F41,F44:F54,F57:F60,F63:F67)</f>
        <v>35244000</v>
      </c>
      <c r="G69" s="122">
        <f t="shared" si="43"/>
        <v>13942000</v>
      </c>
      <c r="H69" s="121">
        <f t="shared" si="43"/>
        <v>941000</v>
      </c>
      <c r="I69" s="122">
        <f t="shared" si="43"/>
        <v>0</v>
      </c>
      <c r="J69" s="121">
        <f t="shared" si="43"/>
        <v>3061000</v>
      </c>
      <c r="K69" s="122">
        <f t="shared" si="43"/>
        <v>1706347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4002000</v>
      </c>
      <c r="Q69" s="122">
        <f t="shared" si="37"/>
        <v>1706347</v>
      </c>
      <c r="R69" s="67">
        <f t="shared" si="38"/>
        <v>225.29224229543038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18.70880276751905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7.9769388995371875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36749000</v>
      </c>
      <c r="C71" s="108"/>
      <c r="D71" s="108"/>
      <c r="E71" s="108">
        <f>$B71      +$C71      +$D71</f>
        <v>36749000</v>
      </c>
      <c r="F71" s="109">
        <v>36749000</v>
      </c>
      <c r="G71" s="110">
        <v>3419000</v>
      </c>
      <c r="H71" s="109">
        <v>852000</v>
      </c>
      <c r="I71" s="110"/>
      <c r="J71" s="109">
        <v>2567000</v>
      </c>
      <c r="K71" s="110">
        <v>181085</v>
      </c>
      <c r="L71" s="109"/>
      <c r="M71" s="110"/>
      <c r="N71" s="109"/>
      <c r="O71" s="110"/>
      <c r="P71" s="109">
        <f>$H71      +$J71      +$L71      +$N71</f>
        <v>3419000</v>
      </c>
      <c r="Q71" s="110">
        <f>$I71      +$K71      +$M71      +$O71</f>
        <v>181085</v>
      </c>
      <c r="R71" s="54">
        <f>IF(($H71      =0),0,((($J71      -$H71      )/$H71      )*100))</f>
        <v>201.29107981220656</v>
      </c>
      <c r="S71" s="55">
        <f>IF(($I71      =0),0,((($K71      -$I71      )/$I71      )*100))</f>
        <v>0</v>
      </c>
      <c r="T71" s="54">
        <f>IF(($E71      =0),0,(($P71      /$E71      )*100))</f>
        <v>9.3036545212114614</v>
      </c>
      <c r="U71" s="56">
        <f>IF(($E71      =0),0,(($Q71      /$E71      )*100))</f>
        <v>0.4927617078015728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12188000</v>
      </c>
      <c r="C72" s="108"/>
      <c r="D72" s="108"/>
      <c r="E72" s="108">
        <f>$B72      +$C72      +$D72</f>
        <v>12188000</v>
      </c>
      <c r="F72" s="109">
        <v>12188000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48937000</v>
      </c>
      <c r="C73" s="117">
        <f>SUM(C71:C72)</f>
        <v>0</v>
      </c>
      <c r="D73" s="117"/>
      <c r="E73" s="117">
        <f>$B73      +$C73      +$D73</f>
        <v>48937000</v>
      </c>
      <c r="F73" s="118">
        <f t="shared" ref="F73:O73" si="44">SUM(F71:F72)</f>
        <v>48937000</v>
      </c>
      <c r="G73" s="119">
        <f t="shared" si="44"/>
        <v>3419000</v>
      </c>
      <c r="H73" s="118">
        <f t="shared" si="44"/>
        <v>852000</v>
      </c>
      <c r="I73" s="119">
        <f t="shared" si="44"/>
        <v>0</v>
      </c>
      <c r="J73" s="118">
        <f t="shared" si="44"/>
        <v>2567000</v>
      </c>
      <c r="K73" s="119">
        <f t="shared" si="44"/>
        <v>181085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3419000</v>
      </c>
      <c r="Q73" s="119">
        <f>$I73      +$K73      +$M73      +$O73</f>
        <v>181085</v>
      </c>
      <c r="R73" s="63">
        <f>IF(($H73      =0),0,((($J73      -$H73      )/$H73      )*100))</f>
        <v>201.29107981220656</v>
      </c>
      <c r="S73" s="64">
        <f>IF(($I73      =0),0,((($K73      -$I73      )/$I73      )*100))</f>
        <v>0</v>
      </c>
      <c r="T73" s="63">
        <f>IF(($E71      =0),0,(($P71      /$E71      )*100))</f>
        <v>9.3036545212114614</v>
      </c>
      <c r="U73" s="65">
        <f>IF($E71   =0,0,($Q71   /$E71 )*100)</f>
        <v>0.4927617078015728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48937000</v>
      </c>
      <c r="C74" s="120">
        <f>SUM(C71:C72)</f>
        <v>0</v>
      </c>
      <c r="D74" s="120"/>
      <c r="E74" s="120">
        <f>$B74      +$C74      +$D74</f>
        <v>48937000</v>
      </c>
      <c r="F74" s="121">
        <f t="shared" ref="F74:O74" si="45">SUM(F71:F72)</f>
        <v>48937000</v>
      </c>
      <c r="G74" s="122">
        <f t="shared" si="45"/>
        <v>3419000</v>
      </c>
      <c r="H74" s="121">
        <f t="shared" si="45"/>
        <v>852000</v>
      </c>
      <c r="I74" s="122">
        <f t="shared" si="45"/>
        <v>0</v>
      </c>
      <c r="J74" s="121">
        <f t="shared" si="45"/>
        <v>2567000</v>
      </c>
      <c r="K74" s="122">
        <f t="shared" si="45"/>
        <v>181085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3419000</v>
      </c>
      <c r="Q74" s="122">
        <f>$I74      +$K74      +$M74      +$O74</f>
        <v>181085</v>
      </c>
      <c r="R74" s="67">
        <f>IF(($H74      =0),0,((($J74      -$H74      )/$H74      )*100))</f>
        <v>201.29107981220656</v>
      </c>
      <c r="S74" s="68">
        <f>IF(($I74      =0),0,((($K74      -$I74      )/$I74      )*100))</f>
        <v>0</v>
      </c>
      <c r="T74" s="67">
        <f>IF(($E71      =0),0,(($P71      /$E71      )*100))</f>
        <v>9.3036545212114614</v>
      </c>
      <c r="U74" s="71">
        <f>IF($E71   =0,0,($Q71   /$E71 )*100)</f>
        <v>0.4927617078015728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84666000</v>
      </c>
      <c r="C75" s="120">
        <f>SUM(C9:C16,C19:C25,C28:C31,C34,C37:C41,C44:C54,C57:C60,C63:C67,C71:C72)</f>
        <v>0</v>
      </c>
      <c r="D75" s="120"/>
      <c r="E75" s="120">
        <f>$B75      +$C75      +$D75</f>
        <v>84666000</v>
      </c>
      <c r="F75" s="121">
        <f t="shared" ref="F75:O75" si="46">SUM(F9:F16,F19:F25,F28:F31,F34,F37:F41,F44:F54,F57:F60,F63:F67,F71:F72)</f>
        <v>84181000</v>
      </c>
      <c r="G75" s="122">
        <f t="shared" si="46"/>
        <v>17361000</v>
      </c>
      <c r="H75" s="121">
        <f t="shared" si="46"/>
        <v>1793000</v>
      </c>
      <c r="I75" s="122">
        <f t="shared" si="46"/>
        <v>0</v>
      </c>
      <c r="J75" s="121">
        <f t="shared" si="46"/>
        <v>5628000</v>
      </c>
      <c r="K75" s="122">
        <f t="shared" si="46"/>
        <v>1887432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7421000</v>
      </c>
      <c r="Q75" s="122">
        <f>$I75      +$K75      +$M75      +$O75</f>
        <v>1887432</v>
      </c>
      <c r="R75" s="67">
        <f>IF(($H75      =0),0,((($J75      -$H75      )/$H75      )*100))</f>
        <v>213.88733965421082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12.764017887856896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3.2463570691434471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+UxxJJdTVls0GBnwEq0/cLozBxJMv8d/NTu5ndWwFrgEHe4jftYnPvepPDXeZcAKUOEajbbCot8Zni8JnDksEA==" saltValue="bINovoWjVS0VT5UhR9ig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1902000</v>
      </c>
      <c r="I10" s="110">
        <v>1901745</v>
      </c>
      <c r="J10" s="109">
        <v>42000</v>
      </c>
      <c r="K10" s="110">
        <v>-41500</v>
      </c>
      <c r="L10" s="109"/>
      <c r="M10" s="110"/>
      <c r="N10" s="109"/>
      <c r="O10" s="110"/>
      <c r="P10" s="109">
        <f t="shared" ref="P10:P17" si="1">$H10      +$J10      +$L10      +$N10</f>
        <v>1944000</v>
      </c>
      <c r="Q10" s="110">
        <f t="shared" ref="Q10:Q17" si="2">$I10      +$K10      +$M10      +$O10</f>
        <v>1860245</v>
      </c>
      <c r="R10" s="54">
        <f t="shared" ref="R10:R17" si="3">IF(($H10      =0),0,((($J10      -$H10      )/$H10      )*100))</f>
        <v>-97.791798107255516</v>
      </c>
      <c r="S10" s="55">
        <f t="shared" ref="S10:S17" si="4">IF(($I10      =0),0,((($K10      -$I10      )/$I10      )*100))</f>
        <v>-102.18220634207005</v>
      </c>
      <c r="T10" s="54">
        <f t="shared" ref="T10:T16" si="5">IF(($E10      =0),0,(($P10      /$E10      )*100))</f>
        <v>64.8</v>
      </c>
      <c r="U10" s="56">
        <f t="shared" ref="U10:U16" si="6">IF(($E10      =0),0,(($Q10      /$E10      )*100))</f>
        <v>62.008166666666668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1902000</v>
      </c>
      <c r="I17" s="113">
        <f t="shared" si="7"/>
        <v>1901745</v>
      </c>
      <c r="J17" s="112">
        <f t="shared" si="7"/>
        <v>42000</v>
      </c>
      <c r="K17" s="113">
        <f t="shared" si="7"/>
        <v>-41500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1944000</v>
      </c>
      <c r="Q17" s="113">
        <f t="shared" si="2"/>
        <v>1860245</v>
      </c>
      <c r="R17" s="58">
        <f t="shared" si="3"/>
        <v>-97.791798107255516</v>
      </c>
      <c r="S17" s="59">
        <f t="shared" si="4"/>
        <v>-102.18220634207005</v>
      </c>
      <c r="T17" s="58">
        <f>IF((SUM($E9:$E14))=0,0,(P17/(SUM($E9:$E14))*100))</f>
        <v>64.8</v>
      </c>
      <c r="U17" s="60">
        <f>IF((SUM($E9:$E14))=0,0,(Q17/(SUM($E9:$E14))*100))</f>
        <v>62.008166666666668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2553000</v>
      </c>
      <c r="C34" s="108"/>
      <c r="D34" s="108"/>
      <c r="E34" s="108">
        <f>$B34      +$C34      +$D34</f>
        <v>2553000</v>
      </c>
      <c r="F34" s="109">
        <v>2553000</v>
      </c>
      <c r="G34" s="110">
        <v>1787000</v>
      </c>
      <c r="H34" s="109">
        <v>638000</v>
      </c>
      <c r="I34" s="110">
        <v>331020</v>
      </c>
      <c r="J34" s="109">
        <v>889000</v>
      </c>
      <c r="K34" s="110">
        <v>654225</v>
      </c>
      <c r="L34" s="109"/>
      <c r="M34" s="110"/>
      <c r="N34" s="109"/>
      <c r="O34" s="110"/>
      <c r="P34" s="109">
        <f>$H34      +$J34      +$L34      +$N34</f>
        <v>1527000</v>
      </c>
      <c r="Q34" s="110">
        <f>$I34      +$K34      +$M34      +$O34</f>
        <v>985245</v>
      </c>
      <c r="R34" s="54">
        <f>IF(($H34      =0),0,((($J34      -$H34      )/$H34      )*100))</f>
        <v>39.341692789968654</v>
      </c>
      <c r="S34" s="55">
        <f>IF(($I34      =0),0,((($K34      -$I34      )/$I34      )*100))</f>
        <v>97.639115461301429</v>
      </c>
      <c r="T34" s="54">
        <f>IF(($E34      =0),0,(($P34      /$E34      )*100))</f>
        <v>59.811985898942424</v>
      </c>
      <c r="U34" s="56">
        <f>IF(($E34      =0),0,(($Q34      /$E34      )*100))</f>
        <v>38.591656874265567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2553000</v>
      </c>
      <c r="C35" s="111">
        <f>C34</f>
        <v>0</v>
      </c>
      <c r="D35" s="111"/>
      <c r="E35" s="111">
        <f>$B35      +$C35      +$D35</f>
        <v>2553000</v>
      </c>
      <c r="F35" s="112">
        <f t="shared" ref="F35:O35" si="17">F34</f>
        <v>2553000</v>
      </c>
      <c r="G35" s="113">
        <f t="shared" si="17"/>
        <v>1787000</v>
      </c>
      <c r="H35" s="112">
        <f t="shared" si="17"/>
        <v>638000</v>
      </c>
      <c r="I35" s="113">
        <f t="shared" si="17"/>
        <v>331020</v>
      </c>
      <c r="J35" s="112">
        <f t="shared" si="17"/>
        <v>889000</v>
      </c>
      <c r="K35" s="113">
        <f t="shared" si="17"/>
        <v>654225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1527000</v>
      </c>
      <c r="Q35" s="113">
        <f>$I35      +$K35      +$M35      +$O35</f>
        <v>985245</v>
      </c>
      <c r="R35" s="58">
        <f>IF(($H35      =0),0,((($J35      -$H35      )/$H35      )*100))</f>
        <v>39.341692789968654</v>
      </c>
      <c r="S35" s="59">
        <f>IF(($I35      =0),0,((($K35      -$I35      )/$I35      )*100))</f>
        <v>97.639115461301429</v>
      </c>
      <c r="T35" s="58">
        <f>IF($E35   =0,0,($P35   /$E35   )*100)</f>
        <v>59.811985898942424</v>
      </c>
      <c r="U35" s="60">
        <f>IF($E35   =0,0,($Q35   /$E35   )*100)</f>
        <v>38.591656874265567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11135000</v>
      </c>
      <c r="C37" s="108"/>
      <c r="D37" s="108"/>
      <c r="E37" s="108">
        <f t="shared" ref="E37:E42" si="18">$B37      +$C37      +$D37</f>
        <v>11135000</v>
      </c>
      <c r="F37" s="109">
        <v>11135000</v>
      </c>
      <c r="G37" s="110">
        <v>7249000</v>
      </c>
      <c r="H37" s="109">
        <v>1704000</v>
      </c>
      <c r="I37" s="110">
        <v>1703591</v>
      </c>
      <c r="J37" s="109">
        <v>3334000</v>
      </c>
      <c r="K37" s="110">
        <v>4858098</v>
      </c>
      <c r="L37" s="109"/>
      <c r="M37" s="110"/>
      <c r="N37" s="109"/>
      <c r="O37" s="110"/>
      <c r="P37" s="109">
        <f t="shared" ref="P37:P42" si="19">$H37      +$J37      +$L37      +$N37</f>
        <v>5038000</v>
      </c>
      <c r="Q37" s="110">
        <f t="shared" ref="Q37:Q42" si="20">$I37      +$K37      +$M37      +$O37</f>
        <v>6561689</v>
      </c>
      <c r="R37" s="54">
        <f t="shared" ref="R37:R42" si="21">IF(($H37      =0),0,((($J37      -$H37      )/$H37      )*100))</f>
        <v>95.657276995305168</v>
      </c>
      <c r="S37" s="55">
        <f t="shared" ref="S37:S42" si="22">IF(($I37      =0),0,((($K37      -$I37      )/$I37      )*100))</f>
        <v>185.16809492419247</v>
      </c>
      <c r="T37" s="54">
        <f t="shared" ref="T37:T41" si="23">IF(($E37      =0),0,(($P37      /$E37      )*100))</f>
        <v>45.244723843735969</v>
      </c>
      <c r="U37" s="56">
        <f t="shared" ref="U37:U41" si="24">IF(($E37      =0),0,(($Q37      /$E37      )*100))</f>
        <v>58.928504714863038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16000</v>
      </c>
      <c r="C38" s="108"/>
      <c r="D38" s="108"/>
      <c r="E38" s="108">
        <f t="shared" si="18"/>
        <v>16000</v>
      </c>
      <c r="F38" s="109">
        <v>15000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11151000</v>
      </c>
      <c r="C42" s="111">
        <f>SUM(C37:C41)</f>
        <v>0</v>
      </c>
      <c r="D42" s="111"/>
      <c r="E42" s="111">
        <f t="shared" si="18"/>
        <v>11151000</v>
      </c>
      <c r="F42" s="112">
        <f t="shared" ref="F42:O42" si="25">SUM(F37:F41)</f>
        <v>11150000</v>
      </c>
      <c r="G42" s="113">
        <f t="shared" si="25"/>
        <v>7249000</v>
      </c>
      <c r="H42" s="112">
        <f t="shared" si="25"/>
        <v>1704000</v>
      </c>
      <c r="I42" s="113">
        <f t="shared" si="25"/>
        <v>1703591</v>
      </c>
      <c r="J42" s="112">
        <f t="shared" si="25"/>
        <v>3334000</v>
      </c>
      <c r="K42" s="113">
        <f t="shared" si="25"/>
        <v>4858098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5038000</v>
      </c>
      <c r="Q42" s="113">
        <f t="shared" si="20"/>
        <v>6561689</v>
      </c>
      <c r="R42" s="58">
        <f t="shared" si="21"/>
        <v>95.657276995305168</v>
      </c>
      <c r="S42" s="59">
        <f t="shared" si="22"/>
        <v>185.16809492419247</v>
      </c>
      <c r="T42" s="58">
        <f>IF((+$E37+$E40) =0,0,(P42   /(+$E37+$E40) )*100)</f>
        <v>45.244723843735969</v>
      </c>
      <c r="U42" s="60">
        <f>IF((+$E37+$E40) =0,0,(Q42   /(+$E37+$E40) )*100)</f>
        <v>58.928504714863038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60000000</v>
      </c>
      <c r="C45" s="108"/>
      <c r="D45" s="108"/>
      <c r="E45" s="108">
        <f t="shared" si="26"/>
        <v>60000000</v>
      </c>
      <c r="F45" s="109">
        <v>60000000</v>
      </c>
      <c r="G45" s="110">
        <v>45000000</v>
      </c>
      <c r="H45" s="109">
        <v>4616000</v>
      </c>
      <c r="I45" s="110">
        <v>4616138</v>
      </c>
      <c r="J45" s="109">
        <v>21581000</v>
      </c>
      <c r="K45" s="110">
        <v>22960582</v>
      </c>
      <c r="L45" s="109"/>
      <c r="M45" s="110"/>
      <c r="N45" s="109"/>
      <c r="O45" s="110"/>
      <c r="P45" s="109">
        <f t="shared" si="27"/>
        <v>26197000</v>
      </c>
      <c r="Q45" s="110">
        <f t="shared" si="28"/>
        <v>27576720</v>
      </c>
      <c r="R45" s="54">
        <f t="shared" si="29"/>
        <v>367.52599653379548</v>
      </c>
      <c r="S45" s="55">
        <f t="shared" si="30"/>
        <v>397.39808471930434</v>
      </c>
      <c r="T45" s="54">
        <f t="shared" si="31"/>
        <v>43.661666666666662</v>
      </c>
      <c r="U45" s="56">
        <f t="shared" si="32"/>
        <v>45.961200000000005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15433000</v>
      </c>
      <c r="C53" s="108"/>
      <c r="D53" s="108"/>
      <c r="E53" s="108">
        <f t="shared" si="26"/>
        <v>15433000</v>
      </c>
      <c r="F53" s="109">
        <v>15433000</v>
      </c>
      <c r="G53" s="110">
        <v>11433000</v>
      </c>
      <c r="H53" s="109">
        <v>720000</v>
      </c>
      <c r="I53" s="110">
        <v>720859</v>
      </c>
      <c r="J53" s="109">
        <v>3727000</v>
      </c>
      <c r="K53" s="110">
        <v>5461163</v>
      </c>
      <c r="L53" s="109"/>
      <c r="M53" s="110"/>
      <c r="N53" s="109"/>
      <c r="O53" s="110"/>
      <c r="P53" s="109">
        <f t="shared" si="27"/>
        <v>4447000</v>
      </c>
      <c r="Q53" s="110">
        <f t="shared" si="28"/>
        <v>6182022</v>
      </c>
      <c r="R53" s="54">
        <f t="shared" si="29"/>
        <v>417.63888888888891</v>
      </c>
      <c r="S53" s="55">
        <f t="shared" si="30"/>
        <v>657.59101294427899</v>
      </c>
      <c r="T53" s="54">
        <f t="shared" si="31"/>
        <v>28.81487721117087</v>
      </c>
      <c r="U53" s="56">
        <f t="shared" si="32"/>
        <v>40.057163221667849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75433000</v>
      </c>
      <c r="C55" s="111">
        <f>SUM(C44:C54)</f>
        <v>0</v>
      </c>
      <c r="D55" s="111"/>
      <c r="E55" s="111">
        <f t="shared" si="26"/>
        <v>75433000</v>
      </c>
      <c r="F55" s="112">
        <f t="shared" ref="F55:O55" si="33">SUM(F44:F54)</f>
        <v>75433000</v>
      </c>
      <c r="G55" s="113">
        <f t="shared" si="33"/>
        <v>56433000</v>
      </c>
      <c r="H55" s="112">
        <f t="shared" si="33"/>
        <v>5336000</v>
      </c>
      <c r="I55" s="113">
        <f t="shared" si="33"/>
        <v>5336997</v>
      </c>
      <c r="J55" s="112">
        <f t="shared" si="33"/>
        <v>25308000</v>
      </c>
      <c r="K55" s="113">
        <f t="shared" si="33"/>
        <v>28421745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30644000</v>
      </c>
      <c r="Q55" s="113">
        <f t="shared" si="28"/>
        <v>33758742</v>
      </c>
      <c r="R55" s="58">
        <f t="shared" si="29"/>
        <v>374.28785607196403</v>
      </c>
      <c r="S55" s="59">
        <f t="shared" si="30"/>
        <v>432.54189575148717</v>
      </c>
      <c r="T55" s="58">
        <f>IF((+$E45+$E47+$E49+$E50+$E53) =0,0,(P55   /(+$E45+$E47+$E49+$E50+$E53) )*100)</f>
        <v>40.624130022669128</v>
      </c>
      <c r="U55" s="60">
        <f>IF((+$E45+$E47+$E49+$E50+$E53) =0,0,(Q55   /(+$E45+$E47+$E49+$E50+$E53) )*100)</f>
        <v>44.753280394522292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92137000</v>
      </c>
      <c r="C69" s="120">
        <f>SUM(C9:C16,C19:C25,C28:C31,C34,C37:C41,C44:C54,C57:C60,C63:C67)</f>
        <v>0</v>
      </c>
      <c r="D69" s="120"/>
      <c r="E69" s="120">
        <f t="shared" si="35"/>
        <v>92137000</v>
      </c>
      <c r="F69" s="121">
        <f t="shared" ref="F69:O69" si="43">SUM(F9:F16,F19:F25,F28:F31,F34,F37:F41,F44:F54,F57:F60,F63:F67)</f>
        <v>92136000</v>
      </c>
      <c r="G69" s="122">
        <f t="shared" si="43"/>
        <v>68469000</v>
      </c>
      <c r="H69" s="121">
        <f t="shared" si="43"/>
        <v>9580000</v>
      </c>
      <c r="I69" s="122">
        <f t="shared" si="43"/>
        <v>9273353</v>
      </c>
      <c r="J69" s="121">
        <f t="shared" si="43"/>
        <v>29573000</v>
      </c>
      <c r="K69" s="122">
        <f t="shared" si="43"/>
        <v>33892568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39153000</v>
      </c>
      <c r="Q69" s="122">
        <f t="shared" si="37"/>
        <v>43165921</v>
      </c>
      <c r="R69" s="67">
        <f t="shared" si="38"/>
        <v>208.69519832985387</v>
      </c>
      <c r="S69" s="68">
        <f t="shared" si="39"/>
        <v>265.483423309778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42.501709707884196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46.857851087157108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38252000</v>
      </c>
      <c r="C71" s="108"/>
      <c r="D71" s="108"/>
      <c r="E71" s="108">
        <f>$B71      +$C71      +$D71</f>
        <v>38252000</v>
      </c>
      <c r="F71" s="109">
        <v>38252000</v>
      </c>
      <c r="G71" s="110">
        <v>17853000</v>
      </c>
      <c r="H71" s="109">
        <v>5151000</v>
      </c>
      <c r="I71" s="110">
        <v>4577953</v>
      </c>
      <c r="J71" s="109">
        <v>12140000</v>
      </c>
      <c r="K71" s="110">
        <v>11240744</v>
      </c>
      <c r="L71" s="109"/>
      <c r="M71" s="110"/>
      <c r="N71" s="109"/>
      <c r="O71" s="110"/>
      <c r="P71" s="109">
        <f>$H71      +$J71      +$L71      +$N71</f>
        <v>17291000</v>
      </c>
      <c r="Q71" s="110">
        <f>$I71      +$K71      +$M71      +$O71</f>
        <v>15818697</v>
      </c>
      <c r="R71" s="54">
        <f>IF(($H71      =0),0,((($J71      -$H71      )/$H71      )*100))</f>
        <v>135.68239176858862</v>
      </c>
      <c r="S71" s="55">
        <f>IF(($I71      =0),0,((($K71      -$I71      )/$I71      )*100))</f>
        <v>145.54083451708658</v>
      </c>
      <c r="T71" s="54">
        <f>IF(($E71      =0),0,(($P71      /$E71      )*100))</f>
        <v>45.202865209662242</v>
      </c>
      <c r="U71" s="56">
        <f>IF(($E71      =0),0,(($Q71      /$E71      )*100))</f>
        <v>41.353908292376865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12702000</v>
      </c>
      <c r="C72" s="108"/>
      <c r="D72" s="108"/>
      <c r="E72" s="108">
        <f>$B72      +$C72      +$D72</f>
        <v>12702000</v>
      </c>
      <c r="F72" s="109">
        <v>12702000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50954000</v>
      </c>
      <c r="C73" s="117">
        <f>SUM(C71:C72)</f>
        <v>0</v>
      </c>
      <c r="D73" s="117"/>
      <c r="E73" s="117">
        <f>$B73      +$C73      +$D73</f>
        <v>50954000</v>
      </c>
      <c r="F73" s="118">
        <f t="shared" ref="F73:O73" si="44">SUM(F71:F72)</f>
        <v>50954000</v>
      </c>
      <c r="G73" s="119">
        <f t="shared" si="44"/>
        <v>17853000</v>
      </c>
      <c r="H73" s="118">
        <f t="shared" si="44"/>
        <v>5151000</v>
      </c>
      <c r="I73" s="119">
        <f t="shared" si="44"/>
        <v>4577953</v>
      </c>
      <c r="J73" s="118">
        <f t="shared" si="44"/>
        <v>12140000</v>
      </c>
      <c r="K73" s="119">
        <f t="shared" si="44"/>
        <v>11240744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17291000</v>
      </c>
      <c r="Q73" s="119">
        <f>$I73      +$K73      +$M73      +$O73</f>
        <v>15818697</v>
      </c>
      <c r="R73" s="63">
        <f>IF(($H73      =0),0,((($J73      -$H73      )/$H73      )*100))</f>
        <v>135.68239176858862</v>
      </c>
      <c r="S73" s="64">
        <f>IF(($I73      =0),0,((($K73      -$I73      )/$I73      )*100))</f>
        <v>145.54083451708658</v>
      </c>
      <c r="T73" s="63">
        <f>IF(($E71      =0),0,(($P71      /$E71      )*100))</f>
        <v>45.202865209662242</v>
      </c>
      <c r="U73" s="65">
        <f>IF($E71   =0,0,($Q71   /$E71 )*100)</f>
        <v>41.353908292376865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50954000</v>
      </c>
      <c r="C74" s="120">
        <f>SUM(C71:C72)</f>
        <v>0</v>
      </c>
      <c r="D74" s="120"/>
      <c r="E74" s="120">
        <f>$B74      +$C74      +$D74</f>
        <v>50954000</v>
      </c>
      <c r="F74" s="121">
        <f t="shared" ref="F74:O74" si="45">SUM(F71:F72)</f>
        <v>50954000</v>
      </c>
      <c r="G74" s="122">
        <f t="shared" si="45"/>
        <v>17853000</v>
      </c>
      <c r="H74" s="121">
        <f t="shared" si="45"/>
        <v>5151000</v>
      </c>
      <c r="I74" s="122">
        <f t="shared" si="45"/>
        <v>4577953</v>
      </c>
      <c r="J74" s="121">
        <f t="shared" si="45"/>
        <v>12140000</v>
      </c>
      <c r="K74" s="122">
        <f t="shared" si="45"/>
        <v>11240744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17291000</v>
      </c>
      <c r="Q74" s="122">
        <f>$I74      +$K74      +$M74      +$O74</f>
        <v>15818697</v>
      </c>
      <c r="R74" s="67">
        <f>IF(($H74      =0),0,((($J74      -$H74      )/$H74      )*100))</f>
        <v>135.68239176858862</v>
      </c>
      <c r="S74" s="68">
        <f>IF(($I74      =0),0,((($K74      -$I74      )/$I74      )*100))</f>
        <v>145.54083451708658</v>
      </c>
      <c r="T74" s="67">
        <f>IF(($E71      =0),0,(($P71      /$E71      )*100))</f>
        <v>45.202865209662242</v>
      </c>
      <c r="U74" s="71">
        <f>IF($E71   =0,0,($Q71   /$E71 )*100)</f>
        <v>41.353908292376865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143091000</v>
      </c>
      <c r="C75" s="120">
        <f>SUM(C9:C16,C19:C25,C28:C31,C34,C37:C41,C44:C54,C57:C60,C63:C67,C71:C72)</f>
        <v>0</v>
      </c>
      <c r="D75" s="120"/>
      <c r="E75" s="120">
        <f>$B75      +$C75      +$D75</f>
        <v>143091000</v>
      </c>
      <c r="F75" s="121">
        <f t="shared" ref="F75:O75" si="46">SUM(F9:F16,F19:F25,F28:F31,F34,F37:F41,F44:F54,F57:F60,F63:F67,F71:F72)</f>
        <v>143090000</v>
      </c>
      <c r="G75" s="122">
        <f t="shared" si="46"/>
        <v>86322000</v>
      </c>
      <c r="H75" s="121">
        <f t="shared" si="46"/>
        <v>14731000</v>
      </c>
      <c r="I75" s="122">
        <f t="shared" si="46"/>
        <v>13851306</v>
      </c>
      <c r="J75" s="121">
        <f t="shared" si="46"/>
        <v>41713000</v>
      </c>
      <c r="K75" s="122">
        <f t="shared" si="46"/>
        <v>45133312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56444000</v>
      </c>
      <c r="Q75" s="122">
        <f>$I75      +$K75      +$M75      +$O75</f>
        <v>58984618</v>
      </c>
      <c r="R75" s="67">
        <f>IF(($H75      =0),0,((($J75      -$H75      )/$H75      )*100))</f>
        <v>183.16475459914466</v>
      </c>
      <c r="S75" s="68">
        <f>IF(($I75      =0),0,((($K75      -$I75      )/$I75      )*100))</f>
        <v>225.84156324320608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43.294240371856134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45.242970553718948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HgxAumNo2iw3ZCVWKfSDfMnVpXqEoUJFrN9QVxj4H28+0NchVmiJwfvWILUc52dmcTTzbryOiBviyJDqMaHTw==" saltValue="Kw7pawi0+7QdcJPizfFV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2700000</v>
      </c>
      <c r="C10" s="108"/>
      <c r="D10" s="108"/>
      <c r="E10" s="108">
        <f t="shared" ref="E10:E17" si="0">$B10      +$C10      +$D10</f>
        <v>2700000</v>
      </c>
      <c r="F10" s="109">
        <v>2700000</v>
      </c>
      <c r="G10" s="110">
        <v>2700000</v>
      </c>
      <c r="H10" s="109">
        <v>59000</v>
      </c>
      <c r="I10" s="110">
        <v>87166</v>
      </c>
      <c r="J10" s="109">
        <v>64000</v>
      </c>
      <c r="K10" s="110">
        <v>971284</v>
      </c>
      <c r="L10" s="109"/>
      <c r="M10" s="110"/>
      <c r="N10" s="109"/>
      <c r="O10" s="110"/>
      <c r="P10" s="109">
        <f t="shared" ref="P10:P17" si="1">$H10      +$J10      +$L10      +$N10</f>
        <v>123000</v>
      </c>
      <c r="Q10" s="110">
        <f t="shared" ref="Q10:Q17" si="2">$I10      +$K10      +$M10      +$O10</f>
        <v>1058450</v>
      </c>
      <c r="R10" s="54">
        <f t="shared" ref="R10:R17" si="3">IF(($H10      =0),0,((($J10      -$H10      )/$H10      )*100))</f>
        <v>8.4745762711864394</v>
      </c>
      <c r="S10" s="55">
        <f t="shared" ref="S10:S17" si="4">IF(($I10      =0),0,((($K10      -$I10      )/$I10      )*100))</f>
        <v>1014.2922699217586</v>
      </c>
      <c r="T10" s="54">
        <f t="shared" ref="T10:T16" si="5">IF(($E10      =0),0,(($P10      /$E10      )*100))</f>
        <v>4.5555555555555554</v>
      </c>
      <c r="U10" s="56">
        <f t="shared" ref="U10:U16" si="6">IF(($E10      =0),0,(($Q10      /$E10      )*100))</f>
        <v>39.201851851851856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2700000</v>
      </c>
      <c r="H17" s="112">
        <f t="shared" si="7"/>
        <v>59000</v>
      </c>
      <c r="I17" s="113">
        <f t="shared" si="7"/>
        <v>87166</v>
      </c>
      <c r="J17" s="112">
        <f t="shared" si="7"/>
        <v>64000</v>
      </c>
      <c r="K17" s="113">
        <f t="shared" si="7"/>
        <v>971284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123000</v>
      </c>
      <c r="Q17" s="113">
        <f t="shared" si="2"/>
        <v>1058450</v>
      </c>
      <c r="R17" s="58">
        <f t="shared" si="3"/>
        <v>8.4745762711864394</v>
      </c>
      <c r="S17" s="59">
        <f t="shared" si="4"/>
        <v>1014.2922699217586</v>
      </c>
      <c r="T17" s="58">
        <f>IF((SUM($E9:$E14))=0,0,(P17/(SUM($E9:$E14))*100))</f>
        <v>4.3928571428571423</v>
      </c>
      <c r="U17" s="60">
        <f>IF((SUM($E9:$E14))=0,0,(Q17/(SUM($E9:$E14))*100))</f>
        <v>37.801785714285714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1348000</v>
      </c>
      <c r="C34" s="108"/>
      <c r="D34" s="108"/>
      <c r="E34" s="108">
        <f>$B34      +$C34      +$D34</f>
        <v>1348000</v>
      </c>
      <c r="F34" s="109">
        <v>1348000</v>
      </c>
      <c r="G34" s="110">
        <v>944000</v>
      </c>
      <c r="H34" s="109">
        <v>215000</v>
      </c>
      <c r="I34" s="110">
        <v>615319</v>
      </c>
      <c r="J34" s="109">
        <v>410000</v>
      </c>
      <c r="K34" s="110">
        <v>41449</v>
      </c>
      <c r="L34" s="109"/>
      <c r="M34" s="110"/>
      <c r="N34" s="109"/>
      <c r="O34" s="110"/>
      <c r="P34" s="109">
        <f>$H34      +$J34      +$L34      +$N34</f>
        <v>625000</v>
      </c>
      <c r="Q34" s="110">
        <f>$I34      +$K34      +$M34      +$O34</f>
        <v>656768</v>
      </c>
      <c r="R34" s="54">
        <f>IF(($H34      =0),0,((($J34      -$H34      )/$H34      )*100))</f>
        <v>90.697674418604649</v>
      </c>
      <c r="S34" s="55">
        <f>IF(($I34      =0),0,((($K34      -$I34      )/$I34      )*100))</f>
        <v>-93.263819254728034</v>
      </c>
      <c r="T34" s="54">
        <f>IF(($E34      =0),0,(($P34      /$E34      )*100))</f>
        <v>46.36498516320475</v>
      </c>
      <c r="U34" s="56">
        <f>IF(($E34      =0),0,(($Q34      /$E34      )*100))</f>
        <v>48.721661721068251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1348000</v>
      </c>
      <c r="C35" s="111">
        <f>C34</f>
        <v>0</v>
      </c>
      <c r="D35" s="111"/>
      <c r="E35" s="111">
        <f>$B35      +$C35      +$D35</f>
        <v>1348000</v>
      </c>
      <c r="F35" s="112">
        <f t="shared" ref="F35:O35" si="17">F34</f>
        <v>1348000</v>
      </c>
      <c r="G35" s="113">
        <f t="shared" si="17"/>
        <v>944000</v>
      </c>
      <c r="H35" s="112">
        <f t="shared" si="17"/>
        <v>215000</v>
      </c>
      <c r="I35" s="113">
        <f t="shared" si="17"/>
        <v>615319</v>
      </c>
      <c r="J35" s="112">
        <f t="shared" si="17"/>
        <v>410000</v>
      </c>
      <c r="K35" s="113">
        <f t="shared" si="17"/>
        <v>41449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625000</v>
      </c>
      <c r="Q35" s="113">
        <f>$I35      +$K35      +$M35      +$O35</f>
        <v>656768</v>
      </c>
      <c r="R35" s="58">
        <f>IF(($H35      =0),0,((($J35      -$H35      )/$H35      )*100))</f>
        <v>90.697674418604649</v>
      </c>
      <c r="S35" s="59">
        <f>IF(($I35      =0),0,((($K35      -$I35      )/$I35      )*100))</f>
        <v>-93.263819254728034</v>
      </c>
      <c r="T35" s="58">
        <f>IF($E35   =0,0,($P35   /$E35   )*100)</f>
        <v>46.36498516320475</v>
      </c>
      <c r="U35" s="60">
        <f>IF($E35   =0,0,($Q35   /$E35   )*100)</f>
        <v>48.721661721068251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6500000</v>
      </c>
      <c r="H37" s="109">
        <v>4025000</v>
      </c>
      <c r="I37" s="110">
        <v>525001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4025000</v>
      </c>
      <c r="Q37" s="110">
        <f t="shared" ref="Q37:Q42" si="20">$I37      +$K37      +$M37      +$O37</f>
        <v>525001</v>
      </c>
      <c r="R37" s="54">
        <f t="shared" ref="R37:R42" si="21">IF(($H37      =0),0,((($J37      -$H37      )/$H37      )*100))</f>
        <v>-100</v>
      </c>
      <c r="S37" s="55">
        <f t="shared" ref="S37:S42" si="22">IF(($I37      =0),0,((($K37      -$I37      )/$I37      )*100))</f>
        <v>-100</v>
      </c>
      <c r="T37" s="54">
        <f t="shared" ref="T37:T41" si="23">IF(($E37      =0),0,(($P37      /$E37      )*100))</f>
        <v>40.25</v>
      </c>
      <c r="U37" s="56">
        <f t="shared" ref="U37:U41" si="24">IF(($E37      =0),0,(($Q37      /$E37      )*100))</f>
        <v>5.2500100000000005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10033000</v>
      </c>
      <c r="C42" s="111">
        <f>SUM(C37:C41)</f>
        <v>0</v>
      </c>
      <c r="D42" s="111"/>
      <c r="E42" s="111">
        <f t="shared" si="18"/>
        <v>10033000</v>
      </c>
      <c r="F42" s="112">
        <f t="shared" ref="F42:O42" si="25">SUM(F37:F41)</f>
        <v>10030000</v>
      </c>
      <c r="G42" s="113">
        <f t="shared" si="25"/>
        <v>6500000</v>
      </c>
      <c r="H42" s="112">
        <f t="shared" si="25"/>
        <v>4025000</v>
      </c>
      <c r="I42" s="113">
        <f t="shared" si="25"/>
        <v>525001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4025000</v>
      </c>
      <c r="Q42" s="113">
        <f t="shared" si="20"/>
        <v>525001</v>
      </c>
      <c r="R42" s="58">
        <f t="shared" si="21"/>
        <v>-100</v>
      </c>
      <c r="S42" s="59">
        <f t="shared" si="22"/>
        <v>-100</v>
      </c>
      <c r="T42" s="58">
        <f>IF((+$E37+$E40) =0,0,(P42   /(+$E37+$E40) )*100)</f>
        <v>40.25</v>
      </c>
      <c r="U42" s="60">
        <f>IF((+$E37+$E40) =0,0,(Q42   /(+$E37+$E40) )*100)</f>
        <v>5.2500100000000005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20961000</v>
      </c>
      <c r="C53" s="108"/>
      <c r="D53" s="108"/>
      <c r="E53" s="108">
        <f t="shared" si="26"/>
        <v>20961000</v>
      </c>
      <c r="F53" s="109">
        <v>20961000</v>
      </c>
      <c r="G53" s="110">
        <v>15961000</v>
      </c>
      <c r="H53" s="109">
        <v>1448000</v>
      </c>
      <c r="I53" s="110">
        <v>148484</v>
      </c>
      <c r="J53" s="109">
        <v>12872000</v>
      </c>
      <c r="K53" s="110">
        <v>1149895</v>
      </c>
      <c r="L53" s="109"/>
      <c r="M53" s="110"/>
      <c r="N53" s="109"/>
      <c r="O53" s="110"/>
      <c r="P53" s="109">
        <f t="shared" si="27"/>
        <v>14320000</v>
      </c>
      <c r="Q53" s="110">
        <f t="shared" si="28"/>
        <v>1298379</v>
      </c>
      <c r="R53" s="54">
        <f t="shared" si="29"/>
        <v>788.95027624309387</v>
      </c>
      <c r="S53" s="55">
        <f t="shared" si="30"/>
        <v>674.4235069098354</v>
      </c>
      <c r="T53" s="54">
        <f t="shared" si="31"/>
        <v>68.31735127140881</v>
      </c>
      <c r="U53" s="56">
        <f t="shared" si="32"/>
        <v>6.1942607700014314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20961000</v>
      </c>
      <c r="C55" s="111">
        <f>SUM(C44:C54)</f>
        <v>0</v>
      </c>
      <c r="D55" s="111"/>
      <c r="E55" s="111">
        <f t="shared" si="26"/>
        <v>20961000</v>
      </c>
      <c r="F55" s="112">
        <f t="shared" ref="F55:O55" si="33">SUM(F44:F54)</f>
        <v>20961000</v>
      </c>
      <c r="G55" s="113">
        <f t="shared" si="33"/>
        <v>15961000</v>
      </c>
      <c r="H55" s="112">
        <f t="shared" si="33"/>
        <v>1448000</v>
      </c>
      <c r="I55" s="113">
        <f t="shared" si="33"/>
        <v>148484</v>
      </c>
      <c r="J55" s="112">
        <f t="shared" si="33"/>
        <v>12872000</v>
      </c>
      <c r="K55" s="113">
        <f t="shared" si="33"/>
        <v>1149895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14320000</v>
      </c>
      <c r="Q55" s="113">
        <f t="shared" si="28"/>
        <v>1298379</v>
      </c>
      <c r="R55" s="58">
        <f t="shared" si="29"/>
        <v>788.95027624309387</v>
      </c>
      <c r="S55" s="59">
        <f t="shared" si="30"/>
        <v>674.4235069098354</v>
      </c>
      <c r="T55" s="58">
        <f>IF((+$E45+$E47+$E49+$E50+$E53) =0,0,(P55   /(+$E45+$E47+$E49+$E50+$E53) )*100)</f>
        <v>68.31735127140881</v>
      </c>
      <c r="U55" s="60">
        <f>IF((+$E45+$E47+$E49+$E50+$E53) =0,0,(Q55   /(+$E45+$E47+$E49+$E50+$E53) )*100)</f>
        <v>6.1942607700014314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36142000</v>
      </c>
      <c r="C69" s="120">
        <f>SUM(C9:C16,C19:C25,C28:C31,C34,C37:C41,C44:C54,C57:C60,C63:C67)</f>
        <v>0</v>
      </c>
      <c r="D69" s="120"/>
      <c r="E69" s="120">
        <f t="shared" si="35"/>
        <v>36142000</v>
      </c>
      <c r="F69" s="121">
        <f t="shared" ref="F69:O69" si="43">SUM(F9:F16,F19:F25,F28:F31,F34,F37:F41,F44:F54,F57:F60,F63:F67)</f>
        <v>36139000</v>
      </c>
      <c r="G69" s="122">
        <f t="shared" si="43"/>
        <v>26105000</v>
      </c>
      <c r="H69" s="121">
        <f t="shared" si="43"/>
        <v>5747000</v>
      </c>
      <c r="I69" s="122">
        <f t="shared" si="43"/>
        <v>1375970</v>
      </c>
      <c r="J69" s="121">
        <f t="shared" si="43"/>
        <v>13346000</v>
      </c>
      <c r="K69" s="122">
        <f t="shared" si="43"/>
        <v>2162628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19093000</v>
      </c>
      <c r="Q69" s="122">
        <f t="shared" si="37"/>
        <v>3538598</v>
      </c>
      <c r="R69" s="67">
        <f t="shared" si="38"/>
        <v>132.22550896119714</v>
      </c>
      <c r="S69" s="68">
        <f t="shared" si="39"/>
        <v>57.17115925492562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54.382067276196992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10.07889145233416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40679000</v>
      </c>
      <c r="C71" s="108"/>
      <c r="D71" s="108"/>
      <c r="E71" s="108">
        <f>$B71      +$C71      +$D71</f>
        <v>40679000</v>
      </c>
      <c r="F71" s="109">
        <v>40679000</v>
      </c>
      <c r="G71" s="110">
        <v>21921000</v>
      </c>
      <c r="H71" s="109">
        <v>5181000</v>
      </c>
      <c r="I71" s="110">
        <v>1133594</v>
      </c>
      <c r="J71" s="109">
        <v>16738000</v>
      </c>
      <c r="K71" s="110">
        <v>2486218</v>
      </c>
      <c r="L71" s="109"/>
      <c r="M71" s="110"/>
      <c r="N71" s="109"/>
      <c r="O71" s="110"/>
      <c r="P71" s="109">
        <f>$H71      +$J71      +$L71      +$N71</f>
        <v>21919000</v>
      </c>
      <c r="Q71" s="110">
        <f>$I71      +$K71      +$M71      +$O71</f>
        <v>3619812</v>
      </c>
      <c r="R71" s="54">
        <f>IF(($H71      =0),0,((($J71      -$H71      )/$H71      )*100))</f>
        <v>223.06504535803899</v>
      </c>
      <c r="S71" s="55">
        <f>IF(($I71      =0),0,((($K71      -$I71      )/$I71      )*100))</f>
        <v>119.32173247211966</v>
      </c>
      <c r="T71" s="54">
        <f>IF(($E71      =0),0,(($P71      /$E71      )*100))</f>
        <v>53.882838811180214</v>
      </c>
      <c r="U71" s="56">
        <f>IF(($E71      =0),0,(($Q71      /$E71      )*100))</f>
        <v>8.8984783303424368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13517000</v>
      </c>
      <c r="C72" s="108"/>
      <c r="D72" s="108"/>
      <c r="E72" s="108">
        <f>$B72      +$C72      +$D72</f>
        <v>13517000</v>
      </c>
      <c r="F72" s="109">
        <v>13517000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54196000</v>
      </c>
      <c r="C73" s="117">
        <f>SUM(C71:C72)</f>
        <v>0</v>
      </c>
      <c r="D73" s="117"/>
      <c r="E73" s="117">
        <f>$B73      +$C73      +$D73</f>
        <v>54196000</v>
      </c>
      <c r="F73" s="118">
        <f t="shared" ref="F73:O73" si="44">SUM(F71:F72)</f>
        <v>54196000</v>
      </c>
      <c r="G73" s="119">
        <f t="shared" si="44"/>
        <v>21921000</v>
      </c>
      <c r="H73" s="118">
        <f t="shared" si="44"/>
        <v>5181000</v>
      </c>
      <c r="I73" s="119">
        <f t="shared" si="44"/>
        <v>1133594</v>
      </c>
      <c r="J73" s="118">
        <f t="shared" si="44"/>
        <v>16738000</v>
      </c>
      <c r="K73" s="119">
        <f t="shared" si="44"/>
        <v>2486218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21919000</v>
      </c>
      <c r="Q73" s="119">
        <f>$I73      +$K73      +$M73      +$O73</f>
        <v>3619812</v>
      </c>
      <c r="R73" s="63">
        <f>IF(($H73      =0),0,((($J73      -$H73      )/$H73      )*100))</f>
        <v>223.06504535803899</v>
      </c>
      <c r="S73" s="64">
        <f>IF(($I73      =0),0,((($K73      -$I73      )/$I73      )*100))</f>
        <v>119.32173247211966</v>
      </c>
      <c r="T73" s="63">
        <f>IF(($E71      =0),0,(($P71      /$E71      )*100))</f>
        <v>53.882838811180214</v>
      </c>
      <c r="U73" s="65">
        <f>IF($E71   =0,0,($Q71   /$E71 )*100)</f>
        <v>8.8984783303424368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54196000</v>
      </c>
      <c r="C74" s="120">
        <f>SUM(C71:C72)</f>
        <v>0</v>
      </c>
      <c r="D74" s="120"/>
      <c r="E74" s="120">
        <f>$B74      +$C74      +$D74</f>
        <v>54196000</v>
      </c>
      <c r="F74" s="121">
        <f t="shared" ref="F74:O74" si="45">SUM(F71:F72)</f>
        <v>54196000</v>
      </c>
      <c r="G74" s="122">
        <f t="shared" si="45"/>
        <v>21921000</v>
      </c>
      <c r="H74" s="121">
        <f t="shared" si="45"/>
        <v>5181000</v>
      </c>
      <c r="I74" s="122">
        <f t="shared" si="45"/>
        <v>1133594</v>
      </c>
      <c r="J74" s="121">
        <f t="shared" si="45"/>
        <v>16738000</v>
      </c>
      <c r="K74" s="122">
        <f t="shared" si="45"/>
        <v>2486218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21919000</v>
      </c>
      <c r="Q74" s="122">
        <f>$I74      +$K74      +$M74      +$O74</f>
        <v>3619812</v>
      </c>
      <c r="R74" s="67">
        <f>IF(($H74      =0),0,((($J74      -$H74      )/$H74      )*100))</f>
        <v>223.06504535803899</v>
      </c>
      <c r="S74" s="68">
        <f>IF(($I74      =0),0,((($K74      -$I74      )/$I74      )*100))</f>
        <v>119.32173247211966</v>
      </c>
      <c r="T74" s="67">
        <f>IF(($E71      =0),0,(($P71      /$E71      )*100))</f>
        <v>53.882838811180214</v>
      </c>
      <c r="U74" s="71">
        <f>IF($E71   =0,0,($Q71   /$E71 )*100)</f>
        <v>8.8984783303424368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90338000</v>
      </c>
      <c r="C75" s="120">
        <f>SUM(C9:C16,C19:C25,C28:C31,C34,C37:C41,C44:C54,C57:C60,C63:C67,C71:C72)</f>
        <v>0</v>
      </c>
      <c r="D75" s="120"/>
      <c r="E75" s="120">
        <f>$B75      +$C75      +$D75</f>
        <v>90338000</v>
      </c>
      <c r="F75" s="121">
        <f t="shared" ref="F75:O75" si="46">SUM(F9:F16,F19:F25,F28:F31,F34,F37:F41,F44:F54,F57:F60,F63:F67,F71:F72)</f>
        <v>90335000</v>
      </c>
      <c r="G75" s="122">
        <f t="shared" si="46"/>
        <v>48026000</v>
      </c>
      <c r="H75" s="121">
        <f t="shared" si="46"/>
        <v>10928000</v>
      </c>
      <c r="I75" s="122">
        <f t="shared" si="46"/>
        <v>2509564</v>
      </c>
      <c r="J75" s="121">
        <f t="shared" si="46"/>
        <v>30084000</v>
      </c>
      <c r="K75" s="122">
        <f t="shared" si="46"/>
        <v>4648846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41012000</v>
      </c>
      <c r="Q75" s="122">
        <f>$I75      +$K75      +$M75      +$O75</f>
        <v>7158410</v>
      </c>
      <c r="R75" s="67">
        <f>IF(($H75      =0),0,((($J75      -$H75      )/$H75      )*100))</f>
        <v>175.29282576866765</v>
      </c>
      <c r="S75" s="68">
        <f>IF(($I75      =0),0,((($K75      -$I75      )/$I75      )*100))</f>
        <v>85.245166092596165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54.11410777431783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9.445307964321529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x53EITJN0aURRaZUeWsXKow6srFr3kQUW4NPQujYNGPMsnBfnu7Ykk84fQTQULw2ExXytH15gLnEMbanDCBWA==" saltValue="TqNDc/FoDFPF/bZX2VaM8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43000</v>
      </c>
      <c r="I10" s="110">
        <v>142395</v>
      </c>
      <c r="J10" s="109">
        <v>303000</v>
      </c>
      <c r="K10" s="110">
        <v>203345</v>
      </c>
      <c r="L10" s="109"/>
      <c r="M10" s="110"/>
      <c r="N10" s="109"/>
      <c r="O10" s="110"/>
      <c r="P10" s="109">
        <f t="shared" ref="P10:P17" si="1">$H10      +$J10      +$L10      +$N10</f>
        <v>346000</v>
      </c>
      <c r="Q10" s="110">
        <f t="shared" ref="Q10:Q17" si="2">$I10      +$K10      +$M10      +$O10</f>
        <v>345740</v>
      </c>
      <c r="R10" s="54">
        <f t="shared" ref="R10:R17" si="3">IF(($H10      =0),0,((($J10      -$H10      )/$H10      )*100))</f>
        <v>604.65116279069764</v>
      </c>
      <c r="S10" s="55">
        <f t="shared" ref="S10:S17" si="4">IF(($I10      =0),0,((($K10      -$I10      )/$I10      )*100))</f>
        <v>42.803469222936194</v>
      </c>
      <c r="T10" s="54">
        <f t="shared" ref="T10:T16" si="5">IF(($E10      =0),0,(($P10      /$E10      )*100))</f>
        <v>11.533333333333333</v>
      </c>
      <c r="U10" s="56">
        <f t="shared" ref="U10:U16" si="6">IF(($E10      =0),0,(($Q10      /$E10      )*100))</f>
        <v>11.524666666666667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43000</v>
      </c>
      <c r="I17" s="113">
        <f t="shared" si="7"/>
        <v>142395</v>
      </c>
      <c r="J17" s="112">
        <f t="shared" si="7"/>
        <v>303000</v>
      </c>
      <c r="K17" s="113">
        <f t="shared" si="7"/>
        <v>203345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346000</v>
      </c>
      <c r="Q17" s="113">
        <f t="shared" si="2"/>
        <v>345740</v>
      </c>
      <c r="R17" s="58">
        <f t="shared" si="3"/>
        <v>604.65116279069764</v>
      </c>
      <c r="S17" s="59">
        <f t="shared" si="4"/>
        <v>42.803469222936194</v>
      </c>
      <c r="T17" s="58">
        <f>IF((SUM($E9:$E14))=0,0,(P17/(SUM($E9:$E14))*100))</f>
        <v>11.533333333333333</v>
      </c>
      <c r="U17" s="60">
        <f>IF((SUM($E9:$E14))=0,0,(Q17/(SUM($E9:$E14))*100))</f>
        <v>11.524666666666667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16000</v>
      </c>
      <c r="C38" s="108"/>
      <c r="D38" s="108"/>
      <c r="E38" s="108">
        <f t="shared" si="18"/>
        <v>16000</v>
      </c>
      <c r="F38" s="109">
        <v>14000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16000</v>
      </c>
      <c r="C42" s="111">
        <f>SUM(C37:C41)</f>
        <v>0</v>
      </c>
      <c r="D42" s="111"/>
      <c r="E42" s="111">
        <f t="shared" si="18"/>
        <v>16000</v>
      </c>
      <c r="F42" s="112">
        <f t="shared" ref="F42:O42" si="25">SUM(F37:F41)</f>
        <v>14000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15000000</v>
      </c>
      <c r="C46" s="108"/>
      <c r="D46" s="108"/>
      <c r="E46" s="108">
        <f t="shared" si="26"/>
        <v>15000000</v>
      </c>
      <c r="F46" s="109">
        <v>15000000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17450000</v>
      </c>
      <c r="C53" s="108"/>
      <c r="D53" s="108"/>
      <c r="E53" s="108">
        <f t="shared" si="26"/>
        <v>17450000</v>
      </c>
      <c r="F53" s="109">
        <v>17450000</v>
      </c>
      <c r="G53" s="110">
        <v>0</v>
      </c>
      <c r="H53" s="109"/>
      <c r="I53" s="110">
        <v>1484461</v>
      </c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1484461</v>
      </c>
      <c r="R53" s="54">
        <f t="shared" si="29"/>
        <v>0</v>
      </c>
      <c r="S53" s="55">
        <f t="shared" si="30"/>
        <v>-100</v>
      </c>
      <c r="T53" s="54">
        <f t="shared" si="31"/>
        <v>0</v>
      </c>
      <c r="U53" s="56">
        <f t="shared" si="32"/>
        <v>8.5069398280802293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32450000</v>
      </c>
      <c r="C55" s="111">
        <f>SUM(C44:C54)</f>
        <v>0</v>
      </c>
      <c r="D55" s="111"/>
      <c r="E55" s="111">
        <f t="shared" si="26"/>
        <v>32450000</v>
      </c>
      <c r="F55" s="112">
        <f t="shared" ref="F55:O55" si="33">SUM(F44:F54)</f>
        <v>32450000</v>
      </c>
      <c r="G55" s="113">
        <f t="shared" si="33"/>
        <v>0</v>
      </c>
      <c r="H55" s="112">
        <f t="shared" si="33"/>
        <v>0</v>
      </c>
      <c r="I55" s="113">
        <f t="shared" si="33"/>
        <v>1484461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1484461</v>
      </c>
      <c r="R55" s="58">
        <f t="shared" si="29"/>
        <v>0</v>
      </c>
      <c r="S55" s="59">
        <f t="shared" si="30"/>
        <v>-100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8.5069398280802293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35466000</v>
      </c>
      <c r="C69" s="120">
        <f>SUM(C9:C16,C19:C25,C28:C31,C34,C37:C41,C44:C54,C57:C60,C63:C67)</f>
        <v>0</v>
      </c>
      <c r="D69" s="120"/>
      <c r="E69" s="120">
        <f t="shared" si="35"/>
        <v>35466000</v>
      </c>
      <c r="F69" s="121">
        <f t="shared" ref="F69:O69" si="43">SUM(F9:F16,F19:F25,F28:F31,F34,F37:F41,F44:F54,F57:F60,F63:F67)</f>
        <v>35464000</v>
      </c>
      <c r="G69" s="122">
        <f t="shared" si="43"/>
        <v>3000000</v>
      </c>
      <c r="H69" s="121">
        <f t="shared" si="43"/>
        <v>43000</v>
      </c>
      <c r="I69" s="122">
        <f t="shared" si="43"/>
        <v>1626856</v>
      </c>
      <c r="J69" s="121">
        <f t="shared" si="43"/>
        <v>303000</v>
      </c>
      <c r="K69" s="122">
        <f t="shared" si="43"/>
        <v>203345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346000</v>
      </c>
      <c r="Q69" s="122">
        <f t="shared" si="37"/>
        <v>1830201</v>
      </c>
      <c r="R69" s="67">
        <f t="shared" si="38"/>
        <v>604.65116279069764</v>
      </c>
      <c r="S69" s="68">
        <f t="shared" si="39"/>
        <v>-87.500737619064012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1.6919315403422983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8.9496381418092916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19970000</v>
      </c>
      <c r="C71" s="108"/>
      <c r="D71" s="108"/>
      <c r="E71" s="108">
        <f>$B71      +$C71      +$D71</f>
        <v>19970000</v>
      </c>
      <c r="F71" s="109">
        <v>19970000</v>
      </c>
      <c r="G71" s="110">
        <v>783000</v>
      </c>
      <c r="H71" s="109">
        <v>316000</v>
      </c>
      <c r="I71" s="110">
        <v>372103</v>
      </c>
      <c r="J71" s="109">
        <v>467000</v>
      </c>
      <c r="K71" s="110">
        <v>450019</v>
      </c>
      <c r="L71" s="109"/>
      <c r="M71" s="110"/>
      <c r="N71" s="109"/>
      <c r="O71" s="110"/>
      <c r="P71" s="109">
        <f>$H71      +$J71      +$L71      +$N71</f>
        <v>783000</v>
      </c>
      <c r="Q71" s="110">
        <f>$I71      +$K71      +$M71      +$O71</f>
        <v>822122</v>
      </c>
      <c r="R71" s="54">
        <f>IF(($H71      =0),0,((($J71      -$H71      )/$H71      )*100))</f>
        <v>47.784810126582279</v>
      </c>
      <c r="S71" s="55">
        <f>IF(($I71      =0),0,((($K71      -$I71      )/$I71      )*100))</f>
        <v>20.939363563314458</v>
      </c>
      <c r="T71" s="54">
        <f>IF(($E71      =0),0,(($P71      /$E71      )*100))</f>
        <v>3.9208813219829746</v>
      </c>
      <c r="U71" s="56">
        <f>IF(($E71      =0),0,(($Q71      /$E71      )*100))</f>
        <v>4.1167851777666495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6638000</v>
      </c>
      <c r="C72" s="108"/>
      <c r="D72" s="108"/>
      <c r="E72" s="108">
        <f>$B72      +$C72      +$D72</f>
        <v>6638000</v>
      </c>
      <c r="F72" s="109">
        <v>6638000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26608000</v>
      </c>
      <c r="C73" s="117">
        <f>SUM(C71:C72)</f>
        <v>0</v>
      </c>
      <c r="D73" s="117"/>
      <c r="E73" s="117">
        <f>$B73      +$C73      +$D73</f>
        <v>26608000</v>
      </c>
      <c r="F73" s="118">
        <f t="shared" ref="F73:O73" si="44">SUM(F71:F72)</f>
        <v>26608000</v>
      </c>
      <c r="G73" s="119">
        <f t="shared" si="44"/>
        <v>783000</v>
      </c>
      <c r="H73" s="118">
        <f t="shared" si="44"/>
        <v>316000</v>
      </c>
      <c r="I73" s="119">
        <f t="shared" si="44"/>
        <v>372103</v>
      </c>
      <c r="J73" s="118">
        <f t="shared" si="44"/>
        <v>467000</v>
      </c>
      <c r="K73" s="119">
        <f t="shared" si="44"/>
        <v>450019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783000</v>
      </c>
      <c r="Q73" s="119">
        <f>$I73      +$K73      +$M73      +$O73</f>
        <v>822122</v>
      </c>
      <c r="R73" s="63">
        <f>IF(($H73      =0),0,((($J73      -$H73      )/$H73      )*100))</f>
        <v>47.784810126582279</v>
      </c>
      <c r="S73" s="64">
        <f>IF(($I73      =0),0,((($K73      -$I73      )/$I73      )*100))</f>
        <v>20.939363563314458</v>
      </c>
      <c r="T73" s="63">
        <f>IF(($E71      =0),0,(($P71      /$E71      )*100))</f>
        <v>3.9208813219829746</v>
      </c>
      <c r="U73" s="65">
        <f>IF($E71   =0,0,($Q71   /$E71 )*100)</f>
        <v>4.1167851777666495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26608000</v>
      </c>
      <c r="C74" s="120">
        <f>SUM(C71:C72)</f>
        <v>0</v>
      </c>
      <c r="D74" s="120"/>
      <c r="E74" s="120">
        <f>$B74      +$C74      +$D74</f>
        <v>26608000</v>
      </c>
      <c r="F74" s="121">
        <f t="shared" ref="F74:O74" si="45">SUM(F71:F72)</f>
        <v>26608000</v>
      </c>
      <c r="G74" s="122">
        <f t="shared" si="45"/>
        <v>783000</v>
      </c>
      <c r="H74" s="121">
        <f t="shared" si="45"/>
        <v>316000</v>
      </c>
      <c r="I74" s="122">
        <f t="shared" si="45"/>
        <v>372103</v>
      </c>
      <c r="J74" s="121">
        <f t="shared" si="45"/>
        <v>467000</v>
      </c>
      <c r="K74" s="122">
        <f t="shared" si="45"/>
        <v>450019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783000</v>
      </c>
      <c r="Q74" s="122">
        <f>$I74      +$K74      +$M74      +$O74</f>
        <v>822122</v>
      </c>
      <c r="R74" s="67">
        <f>IF(($H74      =0),0,((($J74      -$H74      )/$H74      )*100))</f>
        <v>47.784810126582279</v>
      </c>
      <c r="S74" s="68">
        <f>IF(($I74      =0),0,((($K74      -$I74      )/$I74      )*100))</f>
        <v>20.939363563314458</v>
      </c>
      <c r="T74" s="67">
        <f>IF(($E71      =0),0,(($P71      /$E71      )*100))</f>
        <v>3.9208813219829746</v>
      </c>
      <c r="U74" s="71">
        <f>IF($E71   =0,0,($Q71   /$E71 )*100)</f>
        <v>4.1167851777666495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62074000</v>
      </c>
      <c r="C75" s="120">
        <f>SUM(C9:C16,C19:C25,C28:C31,C34,C37:C41,C44:C54,C57:C60,C63:C67,C71:C72)</f>
        <v>0</v>
      </c>
      <c r="D75" s="120"/>
      <c r="E75" s="120">
        <f>$B75      +$C75      +$D75</f>
        <v>62074000</v>
      </c>
      <c r="F75" s="121">
        <f t="shared" ref="F75:O75" si="46">SUM(F9:F16,F19:F25,F28:F31,F34,F37:F41,F44:F54,F57:F60,F63:F67,F71:F72)</f>
        <v>62072000</v>
      </c>
      <c r="G75" s="122">
        <f t="shared" si="46"/>
        <v>3783000</v>
      </c>
      <c r="H75" s="121">
        <f t="shared" si="46"/>
        <v>359000</v>
      </c>
      <c r="I75" s="122">
        <f t="shared" si="46"/>
        <v>1998959</v>
      </c>
      <c r="J75" s="121">
        <f t="shared" si="46"/>
        <v>770000</v>
      </c>
      <c r="K75" s="122">
        <f t="shared" si="46"/>
        <v>653364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1129000</v>
      </c>
      <c r="Q75" s="122">
        <f>$I75      +$K75      +$M75      +$O75</f>
        <v>2652323</v>
      </c>
      <c r="R75" s="67">
        <f>IF(($H75      =0),0,((($J75      -$H75      )/$H75      )*100))</f>
        <v>114.48467966573817</v>
      </c>
      <c r="S75" s="68">
        <f>IF(($I75      =0),0,((($K75      -$I75      )/$I75      )*100))</f>
        <v>-67.314787346814015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2.7931716971796137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6.5619074715487375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kmKAot5qW8ezsYy/IUsTyIWPW95i5+/uVH/JXXVe8PSiAd8gho7LwGGPeFGl7iOxu6uhhSZBEoJCQzcDheYEA==" saltValue="loNVkg6pEgDOODzpKbfr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1400000</v>
      </c>
      <c r="C10" s="108"/>
      <c r="D10" s="108"/>
      <c r="E10" s="108">
        <f t="shared" ref="E10:E17" si="0">$B10      +$C10      +$D10</f>
        <v>1400000</v>
      </c>
      <c r="F10" s="109">
        <v>1400000</v>
      </c>
      <c r="G10" s="110">
        <v>1400000</v>
      </c>
      <c r="H10" s="109">
        <v>125000</v>
      </c>
      <c r="I10" s="110">
        <v>99181</v>
      </c>
      <c r="J10" s="109"/>
      <c r="K10" s="110">
        <v>148601</v>
      </c>
      <c r="L10" s="109"/>
      <c r="M10" s="110"/>
      <c r="N10" s="109"/>
      <c r="O10" s="110"/>
      <c r="P10" s="109">
        <f t="shared" ref="P10:P17" si="1">$H10      +$J10      +$L10      +$N10</f>
        <v>125000</v>
      </c>
      <c r="Q10" s="110">
        <f t="shared" ref="Q10:Q17" si="2">$I10      +$K10      +$M10      +$O10</f>
        <v>247782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49.828092074086769</v>
      </c>
      <c r="T10" s="54">
        <f t="shared" ref="T10:T16" si="5">IF(($E10      =0),0,(($P10      /$E10      )*100))</f>
        <v>8.9285714285714288</v>
      </c>
      <c r="U10" s="56">
        <f t="shared" ref="U10:U16" si="6">IF(($E10      =0),0,(($Q10      /$E10      )*100))</f>
        <v>17.698714285714289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1400000</v>
      </c>
      <c r="C17" s="111">
        <f>SUM(C9:C16)</f>
        <v>0</v>
      </c>
      <c r="D17" s="111"/>
      <c r="E17" s="111">
        <f t="shared" si="0"/>
        <v>1400000</v>
      </c>
      <c r="F17" s="112">
        <f t="shared" ref="F17:O17" si="7">SUM(F9:F16)</f>
        <v>1400000</v>
      </c>
      <c r="G17" s="113">
        <f t="shared" si="7"/>
        <v>1400000</v>
      </c>
      <c r="H17" s="112">
        <f t="shared" si="7"/>
        <v>125000</v>
      </c>
      <c r="I17" s="113">
        <f t="shared" si="7"/>
        <v>99181</v>
      </c>
      <c r="J17" s="112">
        <f t="shared" si="7"/>
        <v>0</v>
      </c>
      <c r="K17" s="113">
        <f t="shared" si="7"/>
        <v>148601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125000</v>
      </c>
      <c r="Q17" s="113">
        <f t="shared" si="2"/>
        <v>247782</v>
      </c>
      <c r="R17" s="58">
        <f t="shared" si="3"/>
        <v>-100</v>
      </c>
      <c r="S17" s="59">
        <f t="shared" si="4"/>
        <v>49.828092074086769</v>
      </c>
      <c r="T17" s="58">
        <f>IF((SUM($E9:$E14))=0,0,(P17/(SUM($E9:$E14))*100))</f>
        <v>8.9285714285714288</v>
      </c>
      <c r="U17" s="60">
        <f>IF((SUM($E9:$E14))=0,0,(Q17/(SUM($E9:$E14))*100))</f>
        <v>17.698714285714289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2565000</v>
      </c>
      <c r="C31" s="108"/>
      <c r="D31" s="108"/>
      <c r="E31" s="108">
        <f>$B31      +$C31      +$D31</f>
        <v>2565000</v>
      </c>
      <c r="F31" s="109">
        <v>2565000</v>
      </c>
      <c r="G31" s="110">
        <v>1796000</v>
      </c>
      <c r="H31" s="109">
        <v>1504000</v>
      </c>
      <c r="I31" s="110"/>
      <c r="J31" s="109">
        <v>292000</v>
      </c>
      <c r="K31" s="110">
        <v>1819330</v>
      </c>
      <c r="L31" s="109"/>
      <c r="M31" s="110"/>
      <c r="N31" s="109"/>
      <c r="O31" s="110"/>
      <c r="P31" s="109">
        <f>$H31      +$J31      +$L31      +$N31</f>
        <v>1796000</v>
      </c>
      <c r="Q31" s="110">
        <f>$I31      +$K31      +$M31      +$O31</f>
        <v>1819330</v>
      </c>
      <c r="R31" s="54">
        <f>IF(($H31      =0),0,((($J31      -$H31      )/$H31      )*100))</f>
        <v>-80.585106382978722</v>
      </c>
      <c r="S31" s="55">
        <f>IF(($I31      =0),0,((($K31      -$I31      )/$I31      )*100))</f>
        <v>0</v>
      </c>
      <c r="T31" s="54">
        <f>IF(($E31      =0),0,(($P31      /$E31      )*100))</f>
        <v>70.019493177387915</v>
      </c>
      <c r="U31" s="56">
        <f>IF(($E31      =0),0,(($Q31      /$E31      )*100))</f>
        <v>70.929044834308002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2565000</v>
      </c>
      <c r="C32" s="111">
        <f>SUM(C28:C31)</f>
        <v>0</v>
      </c>
      <c r="D32" s="111"/>
      <c r="E32" s="111">
        <f>$B32      +$C32      +$D32</f>
        <v>2565000</v>
      </c>
      <c r="F32" s="112">
        <f t="shared" ref="F32:O32" si="16">SUM(F28:F31)</f>
        <v>2565000</v>
      </c>
      <c r="G32" s="113">
        <f t="shared" si="16"/>
        <v>1796000</v>
      </c>
      <c r="H32" s="112">
        <f t="shared" si="16"/>
        <v>1504000</v>
      </c>
      <c r="I32" s="113">
        <f t="shared" si="16"/>
        <v>0</v>
      </c>
      <c r="J32" s="112">
        <f t="shared" si="16"/>
        <v>292000</v>
      </c>
      <c r="K32" s="113">
        <f t="shared" si="16"/>
        <v>1819330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1796000</v>
      </c>
      <c r="Q32" s="113">
        <f>$I32      +$K32      +$M32      +$O32</f>
        <v>1819330</v>
      </c>
      <c r="R32" s="58">
        <f>IF(($H32      =0),0,((($J32      -$H32      )/$H32      )*100))</f>
        <v>-80.585106382978722</v>
      </c>
      <c r="S32" s="59">
        <f>IF(($I32      =0),0,((($K32      -$I32      )/$I32      )*100))</f>
        <v>0</v>
      </c>
      <c r="T32" s="58">
        <f>IF($E32   =0,0,($P32   /$E32   )*100)</f>
        <v>70.019493177387915</v>
      </c>
      <c r="U32" s="60">
        <f>IF($E32   =0,0,($Q32   /$E32   )*100)</f>
        <v>70.929044834308002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1333000</v>
      </c>
      <c r="C34" s="108"/>
      <c r="D34" s="108"/>
      <c r="E34" s="108">
        <f>$B34      +$C34      +$D34</f>
        <v>1333000</v>
      </c>
      <c r="F34" s="109">
        <v>1333000</v>
      </c>
      <c r="G34" s="110">
        <v>933000</v>
      </c>
      <c r="H34" s="109"/>
      <c r="I34" s="110"/>
      <c r="J34" s="109">
        <v>645000</v>
      </c>
      <c r="K34" s="110">
        <v>346690</v>
      </c>
      <c r="L34" s="109"/>
      <c r="M34" s="110"/>
      <c r="N34" s="109"/>
      <c r="O34" s="110"/>
      <c r="P34" s="109">
        <f>$H34      +$J34      +$L34      +$N34</f>
        <v>645000</v>
      </c>
      <c r="Q34" s="110">
        <f>$I34      +$K34      +$M34      +$O34</f>
        <v>346690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48.387096774193552</v>
      </c>
      <c r="U34" s="56">
        <f>IF(($E34      =0),0,(($Q34      /$E34      )*100))</f>
        <v>26.008252063015753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1333000</v>
      </c>
      <c r="C35" s="111">
        <f>C34</f>
        <v>0</v>
      </c>
      <c r="D35" s="111"/>
      <c r="E35" s="111">
        <f>$B35      +$C35      +$D35</f>
        <v>1333000</v>
      </c>
      <c r="F35" s="112">
        <f t="shared" ref="F35:O35" si="17">F34</f>
        <v>1333000</v>
      </c>
      <c r="G35" s="113">
        <f t="shared" si="17"/>
        <v>933000</v>
      </c>
      <c r="H35" s="112">
        <f t="shared" si="17"/>
        <v>0</v>
      </c>
      <c r="I35" s="113">
        <f t="shared" si="17"/>
        <v>0</v>
      </c>
      <c r="J35" s="112">
        <f t="shared" si="17"/>
        <v>645000</v>
      </c>
      <c r="K35" s="113">
        <f t="shared" si="17"/>
        <v>346690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645000</v>
      </c>
      <c r="Q35" s="113">
        <f>$I35      +$K35      +$M35      +$O35</f>
        <v>346690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48.387096774193552</v>
      </c>
      <c r="U35" s="60">
        <f>IF($E35   =0,0,($Q35   /$E35   )*100)</f>
        <v>26.008252063015753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5298000</v>
      </c>
      <c r="C69" s="120">
        <f>SUM(C9:C16,C19:C25,C28:C31,C34,C37:C41,C44:C54,C57:C60,C63:C67)</f>
        <v>0</v>
      </c>
      <c r="D69" s="120"/>
      <c r="E69" s="120">
        <f t="shared" si="35"/>
        <v>5298000</v>
      </c>
      <c r="F69" s="121">
        <f t="shared" ref="F69:O69" si="43">SUM(F9:F16,F19:F25,F28:F31,F34,F37:F41,F44:F54,F57:F60,F63:F67)</f>
        <v>5298000</v>
      </c>
      <c r="G69" s="122">
        <f t="shared" si="43"/>
        <v>4129000</v>
      </c>
      <c r="H69" s="121">
        <f t="shared" si="43"/>
        <v>1629000</v>
      </c>
      <c r="I69" s="122">
        <f t="shared" si="43"/>
        <v>99181</v>
      </c>
      <c r="J69" s="121">
        <f t="shared" si="43"/>
        <v>937000</v>
      </c>
      <c r="K69" s="122">
        <f t="shared" si="43"/>
        <v>2314621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2566000</v>
      </c>
      <c r="Q69" s="122">
        <f t="shared" si="37"/>
        <v>2413802</v>
      </c>
      <c r="R69" s="67">
        <f t="shared" si="38"/>
        <v>-42.480049109883367</v>
      </c>
      <c r="S69" s="68">
        <f t="shared" si="39"/>
        <v>2233.7342837841925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48.433371083427708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45.560626651566629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9824000</v>
      </c>
      <c r="H71" s="109"/>
      <c r="I71" s="110"/>
      <c r="J71" s="109">
        <v>5944000</v>
      </c>
      <c r="K71" s="110"/>
      <c r="L71" s="109"/>
      <c r="M71" s="110"/>
      <c r="N71" s="109"/>
      <c r="O71" s="110"/>
      <c r="P71" s="109">
        <f>$H71      +$J71      +$L71      +$N71</f>
        <v>5944000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9824000</v>
      </c>
      <c r="H73" s="118">
        <f t="shared" si="44"/>
        <v>0</v>
      </c>
      <c r="I73" s="119">
        <f t="shared" si="44"/>
        <v>0</v>
      </c>
      <c r="J73" s="118">
        <f t="shared" si="44"/>
        <v>5944000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5944000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9824000</v>
      </c>
      <c r="H74" s="121">
        <f t="shared" si="45"/>
        <v>0</v>
      </c>
      <c r="I74" s="122">
        <f t="shared" si="45"/>
        <v>0</v>
      </c>
      <c r="J74" s="121">
        <f t="shared" si="45"/>
        <v>5944000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5944000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5298000</v>
      </c>
      <c r="C75" s="120">
        <f>SUM(C9:C16,C19:C25,C28:C31,C34,C37:C41,C44:C54,C57:C60,C63:C67,C71:C72)</f>
        <v>0</v>
      </c>
      <c r="D75" s="120"/>
      <c r="E75" s="120">
        <f>$B75      +$C75      +$D75</f>
        <v>5298000</v>
      </c>
      <c r="F75" s="121">
        <f t="shared" ref="F75:O75" si="46">SUM(F9:F16,F19:F25,F28:F31,F34,F37:F41,F44:F54,F57:F60,F63:F67,F71:F72)</f>
        <v>5298000</v>
      </c>
      <c r="G75" s="122">
        <f t="shared" si="46"/>
        <v>13953000</v>
      </c>
      <c r="H75" s="121">
        <f t="shared" si="46"/>
        <v>1629000</v>
      </c>
      <c r="I75" s="122">
        <f t="shared" si="46"/>
        <v>99181</v>
      </c>
      <c r="J75" s="121">
        <f t="shared" si="46"/>
        <v>6881000</v>
      </c>
      <c r="K75" s="122">
        <f t="shared" si="46"/>
        <v>2314621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8510000</v>
      </c>
      <c r="Q75" s="122">
        <f>$I75      +$K75      +$M75      +$O75</f>
        <v>2413802</v>
      </c>
      <c r="R75" s="67">
        <f>IF(($H75      =0),0,((($J75      -$H75      )/$H75      )*100))</f>
        <v>322.40638428483737</v>
      </c>
      <c r="S75" s="68">
        <f>IF(($I75      =0),0,((($K75      -$I75      )/$I75      )*100))</f>
        <v>2233.7342837841925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160.62665156662891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45.560626651566629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uxe9xf49k52npqi6QTDFtWwGqxjB7aXxCICTwSpBlCwxPzxNO4ngGb5RmN6yD4xxMasQbHeXlHGbCfoAf6yGQ==" saltValue="V+OHbzFw8pE8EfjEQ5UX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1832000</v>
      </c>
      <c r="I10" s="110"/>
      <c r="J10" s="109">
        <v>207000</v>
      </c>
      <c r="K10" s="110"/>
      <c r="L10" s="109"/>
      <c r="M10" s="110"/>
      <c r="N10" s="109"/>
      <c r="O10" s="110"/>
      <c r="P10" s="109">
        <f t="shared" ref="P10:P17" si="1">$H10      +$J10      +$L10      +$N10</f>
        <v>2039000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-88.700873362445407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67.966666666666669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1832000</v>
      </c>
      <c r="I17" s="113">
        <f t="shared" si="7"/>
        <v>0</v>
      </c>
      <c r="J17" s="112">
        <f t="shared" si="7"/>
        <v>207000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2039000</v>
      </c>
      <c r="Q17" s="113">
        <f t="shared" si="2"/>
        <v>0</v>
      </c>
      <c r="R17" s="58">
        <f t="shared" si="3"/>
        <v>-88.700873362445407</v>
      </c>
      <c r="S17" s="59">
        <f t="shared" si="4"/>
        <v>0</v>
      </c>
      <c r="T17" s="58">
        <f>IF((SUM($E9:$E14))=0,0,(P17/(SUM($E9:$E14))*100))</f>
        <v>67.966666666666669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4845000</v>
      </c>
      <c r="C37" s="108"/>
      <c r="D37" s="108"/>
      <c r="E37" s="108">
        <f t="shared" ref="E37:E42" si="18">$B37      +$C37      +$D37</f>
        <v>4845000</v>
      </c>
      <c r="F37" s="109">
        <v>4845000</v>
      </c>
      <c r="G37" s="110">
        <v>1938000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65000</v>
      </c>
      <c r="C38" s="108"/>
      <c r="D38" s="108"/>
      <c r="E38" s="108">
        <f t="shared" si="18"/>
        <v>65000</v>
      </c>
      <c r="F38" s="109">
        <v>59000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4910000</v>
      </c>
      <c r="C42" s="111">
        <f>SUM(C37:C41)</f>
        <v>0</v>
      </c>
      <c r="D42" s="111"/>
      <c r="E42" s="111">
        <f t="shared" si="18"/>
        <v>4910000</v>
      </c>
      <c r="F42" s="112">
        <f t="shared" ref="F42:O42" si="25">SUM(F37:F41)</f>
        <v>4904000</v>
      </c>
      <c r="G42" s="113">
        <f t="shared" si="25"/>
        <v>1938000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23285000</v>
      </c>
      <c r="C53" s="108"/>
      <c r="D53" s="108"/>
      <c r="E53" s="108">
        <f t="shared" si="26"/>
        <v>23285000</v>
      </c>
      <c r="F53" s="109">
        <v>23285000</v>
      </c>
      <c r="G53" s="110">
        <v>15697000</v>
      </c>
      <c r="H53" s="109">
        <v>2707000</v>
      </c>
      <c r="I53" s="110"/>
      <c r="J53" s="109">
        <v>785000</v>
      </c>
      <c r="K53" s="110"/>
      <c r="L53" s="109"/>
      <c r="M53" s="110"/>
      <c r="N53" s="109"/>
      <c r="O53" s="110"/>
      <c r="P53" s="109">
        <f t="shared" si="27"/>
        <v>3492000</v>
      </c>
      <c r="Q53" s="110">
        <f t="shared" si="28"/>
        <v>0</v>
      </c>
      <c r="R53" s="54">
        <f t="shared" si="29"/>
        <v>-71.001108237901732</v>
      </c>
      <c r="S53" s="55">
        <f t="shared" si="30"/>
        <v>0</v>
      </c>
      <c r="T53" s="54">
        <f t="shared" si="31"/>
        <v>14.996779042301911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23285000</v>
      </c>
      <c r="C55" s="111">
        <f>SUM(C44:C54)</f>
        <v>0</v>
      </c>
      <c r="D55" s="111"/>
      <c r="E55" s="111">
        <f t="shared" si="26"/>
        <v>23285000</v>
      </c>
      <c r="F55" s="112">
        <f t="shared" ref="F55:O55" si="33">SUM(F44:F54)</f>
        <v>23285000</v>
      </c>
      <c r="G55" s="113">
        <f t="shared" si="33"/>
        <v>15697000</v>
      </c>
      <c r="H55" s="112">
        <f t="shared" si="33"/>
        <v>2707000</v>
      </c>
      <c r="I55" s="113">
        <f t="shared" si="33"/>
        <v>0</v>
      </c>
      <c r="J55" s="112">
        <f t="shared" si="33"/>
        <v>785000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3492000</v>
      </c>
      <c r="Q55" s="113">
        <f t="shared" si="28"/>
        <v>0</v>
      </c>
      <c r="R55" s="58">
        <f t="shared" si="29"/>
        <v>-71.001108237901732</v>
      </c>
      <c r="S55" s="59">
        <f t="shared" si="30"/>
        <v>0</v>
      </c>
      <c r="T55" s="58">
        <f>IF((+$E45+$E47+$E49+$E50+$E53) =0,0,(P55   /(+$E45+$E47+$E49+$E50+$E53) )*100)</f>
        <v>14.996779042301911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31195000</v>
      </c>
      <c r="C69" s="120">
        <f>SUM(C9:C16,C19:C25,C28:C31,C34,C37:C41,C44:C54,C57:C60,C63:C67)</f>
        <v>0</v>
      </c>
      <c r="D69" s="120"/>
      <c r="E69" s="120">
        <f t="shared" si="35"/>
        <v>31195000</v>
      </c>
      <c r="F69" s="121">
        <f t="shared" ref="F69:O69" si="43">SUM(F9:F16,F19:F25,F28:F31,F34,F37:F41,F44:F54,F57:F60,F63:F67)</f>
        <v>31189000</v>
      </c>
      <c r="G69" s="122">
        <f t="shared" si="43"/>
        <v>20635000</v>
      </c>
      <c r="H69" s="121">
        <f t="shared" si="43"/>
        <v>4539000</v>
      </c>
      <c r="I69" s="122">
        <f t="shared" si="43"/>
        <v>0</v>
      </c>
      <c r="J69" s="121">
        <f t="shared" si="43"/>
        <v>992000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5531000</v>
      </c>
      <c r="Q69" s="122">
        <f t="shared" si="37"/>
        <v>0</v>
      </c>
      <c r="R69" s="67">
        <f t="shared" si="38"/>
        <v>-78.144965851509141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17.767426919370383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18062000</v>
      </c>
      <c r="C71" s="108"/>
      <c r="D71" s="108"/>
      <c r="E71" s="108">
        <f>$B71      +$C71      +$D71</f>
        <v>18062000</v>
      </c>
      <c r="F71" s="109">
        <v>18062000</v>
      </c>
      <c r="G71" s="110">
        <v>7317000</v>
      </c>
      <c r="H71" s="109">
        <v>2844000</v>
      </c>
      <c r="I71" s="110"/>
      <c r="J71" s="109">
        <v>4381000</v>
      </c>
      <c r="K71" s="110"/>
      <c r="L71" s="109"/>
      <c r="M71" s="110"/>
      <c r="N71" s="109"/>
      <c r="O71" s="110"/>
      <c r="P71" s="109">
        <f>$H71      +$J71      +$L71      +$N71</f>
        <v>7225000</v>
      </c>
      <c r="Q71" s="110">
        <f>$I71      +$K71      +$M71      +$O71</f>
        <v>0</v>
      </c>
      <c r="R71" s="54">
        <f>IF(($H71      =0),0,((($J71      -$H71      )/$H71      )*100))</f>
        <v>54.043600562587898</v>
      </c>
      <c r="S71" s="55">
        <f>IF(($I71      =0),0,((($K71      -$I71      )/$I71      )*100))</f>
        <v>0</v>
      </c>
      <c r="T71" s="54">
        <f>IF(($E71      =0),0,(($P71      /$E71      )*100))</f>
        <v>40.001107297087806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5009000</v>
      </c>
      <c r="C72" s="108"/>
      <c r="D72" s="108"/>
      <c r="E72" s="108">
        <f>$B72      +$C72      +$D72</f>
        <v>5009000</v>
      </c>
      <c r="F72" s="109">
        <v>5009000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23071000</v>
      </c>
      <c r="C73" s="117">
        <f>SUM(C71:C72)</f>
        <v>0</v>
      </c>
      <c r="D73" s="117"/>
      <c r="E73" s="117">
        <f>$B73      +$C73      +$D73</f>
        <v>23071000</v>
      </c>
      <c r="F73" s="118">
        <f t="shared" ref="F73:O73" si="44">SUM(F71:F72)</f>
        <v>23071000</v>
      </c>
      <c r="G73" s="119">
        <f t="shared" si="44"/>
        <v>7317000</v>
      </c>
      <c r="H73" s="118">
        <f t="shared" si="44"/>
        <v>2844000</v>
      </c>
      <c r="I73" s="119">
        <f t="shared" si="44"/>
        <v>0</v>
      </c>
      <c r="J73" s="118">
        <f t="shared" si="44"/>
        <v>4381000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7225000</v>
      </c>
      <c r="Q73" s="119">
        <f>$I73      +$K73      +$M73      +$O73</f>
        <v>0</v>
      </c>
      <c r="R73" s="63">
        <f>IF(($H73      =0),0,((($J73      -$H73      )/$H73      )*100))</f>
        <v>54.043600562587898</v>
      </c>
      <c r="S73" s="64">
        <f>IF(($I73      =0),0,((($K73      -$I73      )/$I73      )*100))</f>
        <v>0</v>
      </c>
      <c r="T73" s="63">
        <f>IF(($E71      =0),0,(($P71      /$E71      )*100))</f>
        <v>40.001107297087806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23071000</v>
      </c>
      <c r="C74" s="120">
        <f>SUM(C71:C72)</f>
        <v>0</v>
      </c>
      <c r="D74" s="120"/>
      <c r="E74" s="120">
        <f>$B74      +$C74      +$D74</f>
        <v>23071000</v>
      </c>
      <c r="F74" s="121">
        <f t="shared" ref="F74:O74" si="45">SUM(F71:F72)</f>
        <v>23071000</v>
      </c>
      <c r="G74" s="122">
        <f t="shared" si="45"/>
        <v>7317000</v>
      </c>
      <c r="H74" s="121">
        <f t="shared" si="45"/>
        <v>2844000</v>
      </c>
      <c r="I74" s="122">
        <f t="shared" si="45"/>
        <v>0</v>
      </c>
      <c r="J74" s="121">
        <f t="shared" si="45"/>
        <v>4381000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7225000</v>
      </c>
      <c r="Q74" s="122">
        <f>$I74      +$K74      +$M74      +$O74</f>
        <v>0</v>
      </c>
      <c r="R74" s="67">
        <f>IF(($H74      =0),0,((($J74      -$H74      )/$H74      )*100))</f>
        <v>54.043600562587898</v>
      </c>
      <c r="S74" s="68">
        <f>IF(($I74      =0),0,((($K74      -$I74      )/$I74      )*100))</f>
        <v>0</v>
      </c>
      <c r="T74" s="67">
        <f>IF(($E71      =0),0,(($P71      /$E71      )*100))</f>
        <v>40.001107297087806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54266000</v>
      </c>
      <c r="C75" s="120">
        <f>SUM(C9:C16,C19:C25,C28:C31,C34,C37:C41,C44:C54,C57:C60,C63:C67,C71:C72)</f>
        <v>0</v>
      </c>
      <c r="D75" s="120"/>
      <c r="E75" s="120">
        <f>$B75      +$C75      +$D75</f>
        <v>54266000</v>
      </c>
      <c r="F75" s="121">
        <f t="shared" ref="F75:O75" si="46">SUM(F9:F16,F19:F25,F28:F31,F34,F37:F41,F44:F54,F57:F60,F63:F67,F71:F72)</f>
        <v>54260000</v>
      </c>
      <c r="G75" s="122">
        <f t="shared" si="46"/>
        <v>27952000</v>
      </c>
      <c r="H75" s="121">
        <f t="shared" si="46"/>
        <v>7383000</v>
      </c>
      <c r="I75" s="122">
        <f t="shared" si="46"/>
        <v>0</v>
      </c>
      <c r="J75" s="121">
        <f t="shared" si="46"/>
        <v>5373000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12756000</v>
      </c>
      <c r="Q75" s="122">
        <f>$I75      +$K75      +$M75      +$O75</f>
        <v>0</v>
      </c>
      <c r="R75" s="67">
        <f>IF(($H75      =0),0,((($J75      -$H75      )/$H75      )*100))</f>
        <v>-27.224705404307194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25.931045698487559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osT4vSqd3nmC+G3t7jryfk4RUdbD+KPi3NfkypSWW/tyBFM7kx84skAbnnIYvB834NNZg2lHPrDDXcNrnQq7g==" saltValue="wA8N1OMlvh+HYPLJ+ZoAw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1067000</v>
      </c>
      <c r="I10" s="110"/>
      <c r="J10" s="109">
        <v>669000</v>
      </c>
      <c r="K10" s="110"/>
      <c r="L10" s="109"/>
      <c r="M10" s="110"/>
      <c r="N10" s="109"/>
      <c r="O10" s="110"/>
      <c r="P10" s="109">
        <f t="shared" ref="P10:P17" si="1">$H10      +$J10      +$L10      +$N10</f>
        <v>1736000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-37.300843486410493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75.478260869565219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1067000</v>
      </c>
      <c r="I17" s="113">
        <f t="shared" si="7"/>
        <v>0</v>
      </c>
      <c r="J17" s="112">
        <f t="shared" si="7"/>
        <v>669000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1736000</v>
      </c>
      <c r="Q17" s="113">
        <f t="shared" si="2"/>
        <v>0</v>
      </c>
      <c r="R17" s="58">
        <f t="shared" si="3"/>
        <v>-37.300843486410493</v>
      </c>
      <c r="S17" s="59">
        <f t="shared" si="4"/>
        <v>0</v>
      </c>
      <c r="T17" s="58">
        <f>IF((SUM($E9:$E14))=0,0,(P17/(SUM($E9:$E14))*100))</f>
        <v>75.478260869565219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1324000</v>
      </c>
      <c r="C34" s="108"/>
      <c r="D34" s="108"/>
      <c r="E34" s="108">
        <f>$B34      +$C34      +$D34</f>
        <v>1324000</v>
      </c>
      <c r="F34" s="109">
        <v>1324000</v>
      </c>
      <c r="G34" s="110">
        <v>927000</v>
      </c>
      <c r="H34" s="109">
        <v>331000</v>
      </c>
      <c r="I34" s="110"/>
      <c r="J34" s="109">
        <v>194000</v>
      </c>
      <c r="K34" s="110"/>
      <c r="L34" s="109"/>
      <c r="M34" s="110"/>
      <c r="N34" s="109"/>
      <c r="O34" s="110"/>
      <c r="P34" s="109">
        <f>$H34      +$J34      +$L34      +$N34</f>
        <v>525000</v>
      </c>
      <c r="Q34" s="110">
        <f>$I34      +$K34      +$M34      +$O34</f>
        <v>0</v>
      </c>
      <c r="R34" s="54">
        <f>IF(($H34      =0),0,((($J34      -$H34      )/$H34      )*100))</f>
        <v>-41.389728096676734</v>
      </c>
      <c r="S34" s="55">
        <f>IF(($I34      =0),0,((($K34      -$I34      )/$I34      )*100))</f>
        <v>0</v>
      </c>
      <c r="T34" s="54">
        <f>IF(($E34      =0),0,(($P34      /$E34      )*100))</f>
        <v>39.652567975830813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1324000</v>
      </c>
      <c r="C35" s="111">
        <f>C34</f>
        <v>0</v>
      </c>
      <c r="D35" s="111"/>
      <c r="E35" s="111">
        <f>$B35      +$C35      +$D35</f>
        <v>1324000</v>
      </c>
      <c r="F35" s="112">
        <f t="shared" ref="F35:O35" si="17">F34</f>
        <v>1324000</v>
      </c>
      <c r="G35" s="113">
        <f t="shared" si="17"/>
        <v>927000</v>
      </c>
      <c r="H35" s="112">
        <f t="shared" si="17"/>
        <v>331000</v>
      </c>
      <c r="I35" s="113">
        <f t="shared" si="17"/>
        <v>0</v>
      </c>
      <c r="J35" s="112">
        <f t="shared" si="17"/>
        <v>194000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525000</v>
      </c>
      <c r="Q35" s="113">
        <f>$I35      +$K35      +$M35      +$O35</f>
        <v>0</v>
      </c>
      <c r="R35" s="58">
        <f>IF(($H35      =0),0,((($J35      -$H35      )/$H35      )*100))</f>
        <v>-41.389728096676734</v>
      </c>
      <c r="S35" s="59">
        <f>IF(($I35      =0),0,((($K35      -$I35      )/$I35      )*100))</f>
        <v>0</v>
      </c>
      <c r="T35" s="58">
        <f>IF($E35   =0,0,($P35   /$E35   )*100)</f>
        <v>39.652567975830813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33000</v>
      </c>
      <c r="C42" s="111">
        <f>SUM(C37:C41)</f>
        <v>0</v>
      </c>
      <c r="D42" s="111"/>
      <c r="E42" s="111">
        <f t="shared" si="18"/>
        <v>33000</v>
      </c>
      <c r="F42" s="112">
        <f t="shared" ref="F42:O42" si="25">SUM(F37:F41)</f>
        <v>30000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18672000</v>
      </c>
      <c r="C53" s="108"/>
      <c r="D53" s="108"/>
      <c r="E53" s="108">
        <f t="shared" si="26"/>
        <v>18672000</v>
      </c>
      <c r="F53" s="109">
        <v>18672000</v>
      </c>
      <c r="G53" s="110">
        <v>11191000</v>
      </c>
      <c r="H53" s="109">
        <v>509000</v>
      </c>
      <c r="I53" s="110"/>
      <c r="J53" s="109">
        <v>270000</v>
      </c>
      <c r="K53" s="110"/>
      <c r="L53" s="109"/>
      <c r="M53" s="110"/>
      <c r="N53" s="109"/>
      <c r="O53" s="110"/>
      <c r="P53" s="109">
        <f t="shared" si="27"/>
        <v>779000</v>
      </c>
      <c r="Q53" s="110">
        <f t="shared" si="28"/>
        <v>0</v>
      </c>
      <c r="R53" s="54">
        <f t="shared" si="29"/>
        <v>-46.954813359528487</v>
      </c>
      <c r="S53" s="55">
        <f t="shared" si="30"/>
        <v>0</v>
      </c>
      <c r="T53" s="54">
        <f t="shared" si="31"/>
        <v>4.1720222793487576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10000000</v>
      </c>
      <c r="C54" s="108"/>
      <c r="D54" s="108"/>
      <c r="E54" s="108">
        <f t="shared" si="26"/>
        <v>10000000</v>
      </c>
      <c r="F54" s="109">
        <v>10000000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28672000</v>
      </c>
      <c r="C55" s="111">
        <f>SUM(C44:C54)</f>
        <v>0</v>
      </c>
      <c r="D55" s="111"/>
      <c r="E55" s="111">
        <f t="shared" si="26"/>
        <v>28672000</v>
      </c>
      <c r="F55" s="112">
        <f t="shared" ref="F55:O55" si="33">SUM(F44:F54)</f>
        <v>28672000</v>
      </c>
      <c r="G55" s="113">
        <f t="shared" si="33"/>
        <v>11191000</v>
      </c>
      <c r="H55" s="112">
        <f t="shared" si="33"/>
        <v>509000</v>
      </c>
      <c r="I55" s="113">
        <f t="shared" si="33"/>
        <v>0</v>
      </c>
      <c r="J55" s="112">
        <f t="shared" si="33"/>
        <v>270000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779000</v>
      </c>
      <c r="Q55" s="113">
        <f t="shared" si="28"/>
        <v>0</v>
      </c>
      <c r="R55" s="58">
        <f t="shared" si="29"/>
        <v>-46.954813359528487</v>
      </c>
      <c r="S55" s="59">
        <f t="shared" si="30"/>
        <v>0</v>
      </c>
      <c r="T55" s="58">
        <f>IF((+$E45+$E47+$E49+$E50+$E53) =0,0,(P55   /(+$E45+$E47+$E49+$E50+$E53) )*100)</f>
        <v>4.1720222793487576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32329000</v>
      </c>
      <c r="C69" s="120">
        <f>SUM(C9:C16,C19:C25,C28:C31,C34,C37:C41,C44:C54,C57:C60,C63:C67)</f>
        <v>0</v>
      </c>
      <c r="D69" s="120"/>
      <c r="E69" s="120">
        <f t="shared" si="35"/>
        <v>32329000</v>
      </c>
      <c r="F69" s="121">
        <f t="shared" ref="F69:O69" si="43">SUM(F9:F16,F19:F25,F28:F31,F34,F37:F41,F44:F54,F57:F60,F63:F67)</f>
        <v>32326000</v>
      </c>
      <c r="G69" s="122">
        <f t="shared" si="43"/>
        <v>14418000</v>
      </c>
      <c r="H69" s="121">
        <f t="shared" si="43"/>
        <v>1907000</v>
      </c>
      <c r="I69" s="122">
        <f t="shared" si="43"/>
        <v>0</v>
      </c>
      <c r="J69" s="121">
        <f t="shared" si="43"/>
        <v>1133000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3040000</v>
      </c>
      <c r="Q69" s="122">
        <f t="shared" si="37"/>
        <v>0</v>
      </c>
      <c r="R69" s="67">
        <f t="shared" si="38"/>
        <v>-40.587309910854749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13.634732687477575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33375000</v>
      </c>
      <c r="C71" s="108"/>
      <c r="D71" s="108"/>
      <c r="E71" s="108">
        <f>$B71      +$C71      +$D71</f>
        <v>33375000</v>
      </c>
      <c r="F71" s="109">
        <v>33375000</v>
      </c>
      <c r="G71" s="110">
        <v>7381000</v>
      </c>
      <c r="H71" s="109">
        <v>6456000</v>
      </c>
      <c r="I71" s="110">
        <v>3930316</v>
      </c>
      <c r="J71" s="109">
        <v>922000</v>
      </c>
      <c r="K71" s="110"/>
      <c r="L71" s="109"/>
      <c r="M71" s="110"/>
      <c r="N71" s="109"/>
      <c r="O71" s="110"/>
      <c r="P71" s="109">
        <f>$H71      +$J71      +$L71      +$N71</f>
        <v>7378000</v>
      </c>
      <c r="Q71" s="110">
        <f>$I71      +$K71      +$M71      +$O71</f>
        <v>3930316</v>
      </c>
      <c r="R71" s="54">
        <f>IF(($H71      =0),0,((($J71      -$H71      )/$H71      )*100))</f>
        <v>-85.718711276332087</v>
      </c>
      <c r="S71" s="55">
        <f>IF(($I71      =0),0,((($K71      -$I71      )/$I71      )*100))</f>
        <v>-100</v>
      </c>
      <c r="T71" s="54">
        <f>IF(($E71      =0),0,(($P71      /$E71      )*100))</f>
        <v>22.106367041198503</v>
      </c>
      <c r="U71" s="56">
        <f>IF(($E71      =0),0,(($Q71      /$E71      )*100))</f>
        <v>11.776227715355805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33375000</v>
      </c>
      <c r="C73" s="117">
        <f>SUM(C71:C72)</f>
        <v>0</v>
      </c>
      <c r="D73" s="117"/>
      <c r="E73" s="117">
        <f>$B73      +$C73      +$D73</f>
        <v>33375000</v>
      </c>
      <c r="F73" s="118">
        <f t="shared" ref="F73:O73" si="44">SUM(F71:F72)</f>
        <v>33375000</v>
      </c>
      <c r="G73" s="119">
        <f t="shared" si="44"/>
        <v>7381000</v>
      </c>
      <c r="H73" s="118">
        <f t="shared" si="44"/>
        <v>6456000</v>
      </c>
      <c r="I73" s="119">
        <f t="shared" si="44"/>
        <v>3930316</v>
      </c>
      <c r="J73" s="118">
        <f t="shared" si="44"/>
        <v>922000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7378000</v>
      </c>
      <c r="Q73" s="119">
        <f>$I73      +$K73      +$M73      +$O73</f>
        <v>3930316</v>
      </c>
      <c r="R73" s="63">
        <f>IF(($H73      =0),0,((($J73      -$H73      )/$H73      )*100))</f>
        <v>-85.718711276332087</v>
      </c>
      <c r="S73" s="64">
        <f>IF(($I73      =0),0,((($K73      -$I73      )/$I73      )*100))</f>
        <v>-100</v>
      </c>
      <c r="T73" s="63">
        <f>IF(($E71      =0),0,(($P71      /$E71      )*100))</f>
        <v>22.106367041198503</v>
      </c>
      <c r="U73" s="65">
        <f>IF($E71   =0,0,($Q71   /$E71 )*100)</f>
        <v>11.776227715355805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33375000</v>
      </c>
      <c r="C74" s="120">
        <f>SUM(C71:C72)</f>
        <v>0</v>
      </c>
      <c r="D74" s="120"/>
      <c r="E74" s="120">
        <f>$B74      +$C74      +$D74</f>
        <v>33375000</v>
      </c>
      <c r="F74" s="121">
        <f t="shared" ref="F74:O74" si="45">SUM(F71:F72)</f>
        <v>33375000</v>
      </c>
      <c r="G74" s="122">
        <f t="shared" si="45"/>
        <v>7381000</v>
      </c>
      <c r="H74" s="121">
        <f t="shared" si="45"/>
        <v>6456000</v>
      </c>
      <c r="I74" s="122">
        <f t="shared" si="45"/>
        <v>3930316</v>
      </c>
      <c r="J74" s="121">
        <f t="shared" si="45"/>
        <v>922000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7378000</v>
      </c>
      <c r="Q74" s="122">
        <f>$I74      +$K74      +$M74      +$O74</f>
        <v>3930316</v>
      </c>
      <c r="R74" s="67">
        <f>IF(($H74      =0),0,((($J74      -$H74      )/$H74      )*100))</f>
        <v>-85.718711276332087</v>
      </c>
      <c r="S74" s="68">
        <f>IF(($I74      =0),0,((($K74      -$I74      )/$I74      )*100))</f>
        <v>-100</v>
      </c>
      <c r="T74" s="67">
        <f>IF(($E71      =0),0,(($P71      /$E71      )*100))</f>
        <v>22.106367041198503</v>
      </c>
      <c r="U74" s="71">
        <f>IF($E71   =0,0,($Q71   /$E71 )*100)</f>
        <v>11.776227715355805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65704000</v>
      </c>
      <c r="C75" s="120">
        <f>SUM(C9:C16,C19:C25,C28:C31,C34,C37:C41,C44:C54,C57:C60,C63:C67,C71:C72)</f>
        <v>0</v>
      </c>
      <c r="D75" s="120"/>
      <c r="E75" s="120">
        <f>$B75      +$C75      +$D75</f>
        <v>65704000</v>
      </c>
      <c r="F75" s="121">
        <f t="shared" ref="F75:O75" si="46">SUM(F9:F16,F19:F25,F28:F31,F34,F37:F41,F44:F54,F57:F60,F63:F67,F71:F72)</f>
        <v>65701000</v>
      </c>
      <c r="G75" s="122">
        <f t="shared" si="46"/>
        <v>21799000</v>
      </c>
      <c r="H75" s="121">
        <f t="shared" si="46"/>
        <v>8363000</v>
      </c>
      <c r="I75" s="122">
        <f t="shared" si="46"/>
        <v>3930316</v>
      </c>
      <c r="J75" s="121">
        <f t="shared" si="46"/>
        <v>2055000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10418000</v>
      </c>
      <c r="Q75" s="122">
        <f>$I75      +$K75      +$M75      +$O75</f>
        <v>3930316</v>
      </c>
      <c r="R75" s="67">
        <f>IF(($H75      =0),0,((($J75      -$H75      )/$H75      )*100))</f>
        <v>-75.427478177687433</v>
      </c>
      <c r="S75" s="68">
        <f>IF(($I75      =0),0,((($K75      -$I75      )/$I75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18.713513319322448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7.0598983312676262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qH1e1J4mdgwM5EzflawBL8G3J+Ivd03FRC2RYqrgrhV/v1Oac6F8POIw1WTTdDGzNszloAIGGeXDZClZatm0Q==" saltValue="y55fDc+zBNBpG/M4U8SR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1815000</v>
      </c>
      <c r="I10" s="110"/>
      <c r="J10" s="109">
        <v>187000</v>
      </c>
      <c r="K10" s="110"/>
      <c r="L10" s="109"/>
      <c r="M10" s="110"/>
      <c r="N10" s="109"/>
      <c r="O10" s="110"/>
      <c r="P10" s="109">
        <f t="shared" ref="P10:P17" si="1">$H10      +$J10      +$L10      +$N10</f>
        <v>2002000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-89.696969696969703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66.733333333333334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1815000</v>
      </c>
      <c r="I17" s="113">
        <f t="shared" si="7"/>
        <v>0</v>
      </c>
      <c r="J17" s="112">
        <f t="shared" si="7"/>
        <v>187000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2002000</v>
      </c>
      <c r="Q17" s="113">
        <f t="shared" si="2"/>
        <v>0</v>
      </c>
      <c r="R17" s="58">
        <f t="shared" si="3"/>
        <v>-89.696969696969703</v>
      </c>
      <c r="S17" s="59">
        <f t="shared" si="4"/>
        <v>0</v>
      </c>
      <c r="T17" s="58">
        <f>IF((SUM($E9:$E14))=0,0,(P17/(SUM($E9:$E14))*100))</f>
        <v>66.733333333333334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6000000</v>
      </c>
      <c r="C37" s="108"/>
      <c r="D37" s="108"/>
      <c r="E37" s="108">
        <f t="shared" ref="E37:E42" si="18">$B37      +$C37      +$D37</f>
        <v>6000000</v>
      </c>
      <c r="F37" s="109">
        <v>6000000</v>
      </c>
      <c r="G37" s="110">
        <v>1200000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6033000</v>
      </c>
      <c r="C42" s="111">
        <f>SUM(C37:C41)</f>
        <v>0</v>
      </c>
      <c r="D42" s="111"/>
      <c r="E42" s="111">
        <f t="shared" si="18"/>
        <v>6033000</v>
      </c>
      <c r="F42" s="112">
        <f t="shared" ref="F42:O42" si="25">SUM(F37:F41)</f>
        <v>6030000</v>
      </c>
      <c r="G42" s="113">
        <f t="shared" si="25"/>
        <v>1200000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15000000</v>
      </c>
      <c r="C46" s="108"/>
      <c r="D46" s="108"/>
      <c r="E46" s="108">
        <f t="shared" si="26"/>
        <v>15000000</v>
      </c>
      <c r="F46" s="109">
        <v>15000000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2400000</v>
      </c>
      <c r="H53" s="109">
        <v>583000</v>
      </c>
      <c r="I53" s="110"/>
      <c r="J53" s="109">
        <v>1817000</v>
      </c>
      <c r="K53" s="110"/>
      <c r="L53" s="109"/>
      <c r="M53" s="110"/>
      <c r="N53" s="109"/>
      <c r="O53" s="110"/>
      <c r="P53" s="109">
        <f t="shared" si="27"/>
        <v>2400000</v>
      </c>
      <c r="Q53" s="110">
        <f t="shared" si="28"/>
        <v>0</v>
      </c>
      <c r="R53" s="54">
        <f t="shared" si="29"/>
        <v>211.66380789022296</v>
      </c>
      <c r="S53" s="55">
        <f t="shared" si="30"/>
        <v>0</v>
      </c>
      <c r="T53" s="54">
        <f t="shared" si="31"/>
        <v>12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10000000</v>
      </c>
      <c r="C54" s="108"/>
      <c r="D54" s="108"/>
      <c r="E54" s="108">
        <f t="shared" si="26"/>
        <v>10000000</v>
      </c>
      <c r="F54" s="109">
        <v>10000000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45000000</v>
      </c>
      <c r="C55" s="111">
        <f>SUM(C44:C54)</f>
        <v>0</v>
      </c>
      <c r="D55" s="111"/>
      <c r="E55" s="111">
        <f t="shared" si="26"/>
        <v>45000000</v>
      </c>
      <c r="F55" s="112">
        <f t="shared" ref="F55:O55" si="33">SUM(F44:F54)</f>
        <v>45000000</v>
      </c>
      <c r="G55" s="113">
        <f t="shared" si="33"/>
        <v>2400000</v>
      </c>
      <c r="H55" s="112">
        <f t="shared" si="33"/>
        <v>583000</v>
      </c>
      <c r="I55" s="113">
        <f t="shared" si="33"/>
        <v>0</v>
      </c>
      <c r="J55" s="112">
        <f t="shared" si="33"/>
        <v>1817000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2400000</v>
      </c>
      <c r="Q55" s="113">
        <f t="shared" si="28"/>
        <v>0</v>
      </c>
      <c r="R55" s="58">
        <f t="shared" si="29"/>
        <v>211.66380789022296</v>
      </c>
      <c r="S55" s="59">
        <f t="shared" si="30"/>
        <v>0</v>
      </c>
      <c r="T55" s="58">
        <f>IF((+$E45+$E47+$E49+$E50+$E53) =0,0,(P55   /(+$E45+$E47+$E49+$E50+$E53) )*100)</f>
        <v>12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54033000</v>
      </c>
      <c r="C69" s="120">
        <f>SUM(C9:C16,C19:C25,C28:C31,C34,C37:C41,C44:C54,C57:C60,C63:C67)</f>
        <v>0</v>
      </c>
      <c r="D69" s="120"/>
      <c r="E69" s="120">
        <f t="shared" si="35"/>
        <v>54033000</v>
      </c>
      <c r="F69" s="121">
        <f t="shared" ref="F69:O69" si="43">SUM(F9:F16,F19:F25,F28:F31,F34,F37:F41,F44:F54,F57:F60,F63:F67)</f>
        <v>54030000</v>
      </c>
      <c r="G69" s="122">
        <f t="shared" si="43"/>
        <v>6600000</v>
      </c>
      <c r="H69" s="121">
        <f t="shared" si="43"/>
        <v>2398000</v>
      </c>
      <c r="I69" s="122">
        <f t="shared" si="43"/>
        <v>0</v>
      </c>
      <c r="J69" s="121">
        <f t="shared" si="43"/>
        <v>2004000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4402000</v>
      </c>
      <c r="Q69" s="122">
        <f t="shared" si="37"/>
        <v>0</v>
      </c>
      <c r="R69" s="67">
        <f t="shared" si="38"/>
        <v>-16.430358632193496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15.179310344827588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25865000</v>
      </c>
      <c r="C71" s="108"/>
      <c r="D71" s="108"/>
      <c r="E71" s="108">
        <f>$B71      +$C71      +$D71</f>
        <v>25865000</v>
      </c>
      <c r="F71" s="109">
        <v>25865000</v>
      </c>
      <c r="G71" s="110">
        <v>3465000</v>
      </c>
      <c r="H71" s="109">
        <v>2743000</v>
      </c>
      <c r="I71" s="110"/>
      <c r="J71" s="109">
        <v>721000</v>
      </c>
      <c r="K71" s="110"/>
      <c r="L71" s="109"/>
      <c r="M71" s="110"/>
      <c r="N71" s="109"/>
      <c r="O71" s="110"/>
      <c r="P71" s="109">
        <f>$H71      +$J71      +$L71      +$N71</f>
        <v>3464000</v>
      </c>
      <c r="Q71" s="110">
        <f>$I71      +$K71      +$M71      +$O71</f>
        <v>0</v>
      </c>
      <c r="R71" s="54">
        <f>IF(($H71      =0),0,((($J71      -$H71      )/$H71      )*100))</f>
        <v>-73.714910681735319</v>
      </c>
      <c r="S71" s="55">
        <f>IF(($I71      =0),0,((($K71      -$I71      )/$I71      )*100))</f>
        <v>0</v>
      </c>
      <c r="T71" s="54">
        <f>IF(($E71      =0),0,(($P71      /$E71      )*100))</f>
        <v>13.392615503576261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5277000</v>
      </c>
      <c r="C72" s="108"/>
      <c r="D72" s="108"/>
      <c r="E72" s="108">
        <f>$B72      +$C72      +$D72</f>
        <v>5277000</v>
      </c>
      <c r="F72" s="109">
        <v>5277000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31142000</v>
      </c>
      <c r="C73" s="117">
        <f>SUM(C71:C72)</f>
        <v>0</v>
      </c>
      <c r="D73" s="117"/>
      <c r="E73" s="117">
        <f>$B73      +$C73      +$D73</f>
        <v>31142000</v>
      </c>
      <c r="F73" s="118">
        <f t="shared" ref="F73:O73" si="44">SUM(F71:F72)</f>
        <v>31142000</v>
      </c>
      <c r="G73" s="119">
        <f t="shared" si="44"/>
        <v>3465000</v>
      </c>
      <c r="H73" s="118">
        <f t="shared" si="44"/>
        <v>2743000</v>
      </c>
      <c r="I73" s="119">
        <f t="shared" si="44"/>
        <v>0</v>
      </c>
      <c r="J73" s="118">
        <f t="shared" si="44"/>
        <v>721000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3464000</v>
      </c>
      <c r="Q73" s="119">
        <f>$I73      +$K73      +$M73      +$O73</f>
        <v>0</v>
      </c>
      <c r="R73" s="63">
        <f>IF(($H73      =0),0,((($J73      -$H73      )/$H73      )*100))</f>
        <v>-73.714910681735319</v>
      </c>
      <c r="S73" s="64">
        <f>IF(($I73      =0),0,((($K73      -$I73      )/$I73      )*100))</f>
        <v>0</v>
      </c>
      <c r="T73" s="63">
        <f>IF(($E71      =0),0,(($P71      /$E71      )*100))</f>
        <v>13.392615503576261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31142000</v>
      </c>
      <c r="C74" s="120">
        <f>SUM(C71:C72)</f>
        <v>0</v>
      </c>
      <c r="D74" s="120"/>
      <c r="E74" s="120">
        <f>$B74      +$C74      +$D74</f>
        <v>31142000</v>
      </c>
      <c r="F74" s="121">
        <f t="shared" ref="F74:O74" si="45">SUM(F71:F72)</f>
        <v>31142000</v>
      </c>
      <c r="G74" s="122">
        <f t="shared" si="45"/>
        <v>3465000</v>
      </c>
      <c r="H74" s="121">
        <f t="shared" si="45"/>
        <v>2743000</v>
      </c>
      <c r="I74" s="122">
        <f t="shared" si="45"/>
        <v>0</v>
      </c>
      <c r="J74" s="121">
        <f t="shared" si="45"/>
        <v>721000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3464000</v>
      </c>
      <c r="Q74" s="122">
        <f>$I74      +$K74      +$M74      +$O74</f>
        <v>0</v>
      </c>
      <c r="R74" s="67">
        <f>IF(($H74      =0),0,((($J74      -$H74      )/$H74      )*100))</f>
        <v>-73.714910681735319</v>
      </c>
      <c r="S74" s="68">
        <f>IF(($I74      =0),0,((($K74      -$I74      )/$I74      )*100))</f>
        <v>0</v>
      </c>
      <c r="T74" s="67">
        <f>IF(($E71      =0),0,(($P71      /$E71      )*100))</f>
        <v>13.392615503576261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85175000</v>
      </c>
      <c r="C75" s="120">
        <f>SUM(C9:C16,C19:C25,C28:C31,C34,C37:C41,C44:C54,C57:C60,C63:C67,C71:C72)</f>
        <v>0</v>
      </c>
      <c r="D75" s="120"/>
      <c r="E75" s="120">
        <f>$B75      +$C75      +$D75</f>
        <v>85175000</v>
      </c>
      <c r="F75" s="121">
        <f t="shared" ref="F75:O75" si="46">SUM(F9:F16,F19:F25,F28:F31,F34,F37:F41,F44:F54,F57:F60,F63:F67,F71:F72)</f>
        <v>85172000</v>
      </c>
      <c r="G75" s="122">
        <f t="shared" si="46"/>
        <v>10065000</v>
      </c>
      <c r="H75" s="121">
        <f t="shared" si="46"/>
        <v>5141000</v>
      </c>
      <c r="I75" s="122">
        <f t="shared" si="46"/>
        <v>0</v>
      </c>
      <c r="J75" s="121">
        <f t="shared" si="46"/>
        <v>2725000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7866000</v>
      </c>
      <c r="Q75" s="122">
        <f>$I75      +$K75      +$M75      +$O75</f>
        <v>0</v>
      </c>
      <c r="R75" s="67">
        <f>IF(($H75      =0),0,((($J75      -$H75      )/$H75      )*100))</f>
        <v>-46.994748103481818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14.337009022145267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nnnIvaon7by5nJElXPGBwczzSd9Cz+Y420hibRyUwq0LqwrS3KFiG8b5mtgIvAW8teBYbIOvircFQ0nrScSvA==" saltValue="6r8l8wXbbRUJ8gBvPvhuA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952000</v>
      </c>
      <c r="I10" s="110">
        <v>-748241</v>
      </c>
      <c r="J10" s="109">
        <v>102000</v>
      </c>
      <c r="K10" s="110">
        <v>1802098</v>
      </c>
      <c r="L10" s="109"/>
      <c r="M10" s="110"/>
      <c r="N10" s="109"/>
      <c r="O10" s="110"/>
      <c r="P10" s="109">
        <f t="shared" ref="P10:P17" si="1">$H10      +$J10      +$L10      +$N10</f>
        <v>1054000</v>
      </c>
      <c r="Q10" s="110">
        <f t="shared" ref="Q10:Q17" si="2">$I10      +$K10      +$M10      +$O10</f>
        <v>1053857</v>
      </c>
      <c r="R10" s="54">
        <f t="shared" ref="R10:R17" si="3">IF(($H10      =0),0,((($J10      -$H10      )/$H10      )*100))</f>
        <v>-89.285714285714292</v>
      </c>
      <c r="S10" s="55">
        <f t="shared" ref="S10:S17" si="4">IF(($I10      =0),0,((($K10      -$I10      )/$I10      )*100))</f>
        <v>-340.84459418823616</v>
      </c>
      <c r="T10" s="54">
        <f t="shared" ref="T10:T16" si="5">IF(($E10      =0),0,(($P10      /$E10      )*100))</f>
        <v>58.555555555555557</v>
      </c>
      <c r="U10" s="56">
        <f t="shared" ref="U10:U16" si="6">IF(($E10      =0),0,(($Q10      /$E10      )*100))</f>
        <v>58.547611111111109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952000</v>
      </c>
      <c r="I17" s="113">
        <f t="shared" si="7"/>
        <v>-748241</v>
      </c>
      <c r="J17" s="112">
        <f t="shared" si="7"/>
        <v>102000</v>
      </c>
      <c r="K17" s="113">
        <f t="shared" si="7"/>
        <v>1802098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1054000</v>
      </c>
      <c r="Q17" s="113">
        <f t="shared" si="2"/>
        <v>1053857</v>
      </c>
      <c r="R17" s="58">
        <f t="shared" si="3"/>
        <v>-89.285714285714292</v>
      </c>
      <c r="S17" s="59">
        <f t="shared" si="4"/>
        <v>-340.84459418823616</v>
      </c>
      <c r="T17" s="58">
        <f>IF((SUM($E9:$E14))=0,0,(P17/(SUM($E9:$E14))*100))</f>
        <v>58.555555555555557</v>
      </c>
      <c r="U17" s="60">
        <f>IF((SUM($E9:$E14))=0,0,(Q17/(SUM($E9:$E14))*100))</f>
        <v>58.547611111111109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2519000</v>
      </c>
      <c r="C31" s="108"/>
      <c r="D31" s="108"/>
      <c r="E31" s="108">
        <f>$B31      +$C31      +$D31</f>
        <v>2519000</v>
      </c>
      <c r="F31" s="109">
        <v>2519000</v>
      </c>
      <c r="G31" s="110">
        <v>1763000</v>
      </c>
      <c r="H31" s="109">
        <v>799000</v>
      </c>
      <c r="I31" s="110">
        <v>-1605425</v>
      </c>
      <c r="J31" s="109">
        <v>880000</v>
      </c>
      <c r="K31" s="110">
        <v>3286333</v>
      </c>
      <c r="L31" s="109"/>
      <c r="M31" s="110"/>
      <c r="N31" s="109"/>
      <c r="O31" s="110"/>
      <c r="P31" s="109">
        <f>$H31      +$J31      +$L31      +$N31</f>
        <v>1679000</v>
      </c>
      <c r="Q31" s="110">
        <f>$I31      +$K31      +$M31      +$O31</f>
        <v>1680908</v>
      </c>
      <c r="R31" s="54">
        <f>IF(($H31      =0),0,((($J31      -$H31      )/$H31      )*100))</f>
        <v>10.137672090112641</v>
      </c>
      <c r="S31" s="55">
        <f>IF(($I31      =0),0,((($K31      -$I31      )/$I31      )*100))</f>
        <v>-304.70174564367693</v>
      </c>
      <c r="T31" s="54">
        <f>IF(($E31      =0),0,(($P31      /$E31      )*100))</f>
        <v>66.653433902342201</v>
      </c>
      <c r="U31" s="56">
        <f>IF(($E31      =0),0,(($Q31      /$E31      )*100))</f>
        <v>66.729178245335447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2519000</v>
      </c>
      <c r="C32" s="111">
        <f>SUM(C28:C31)</f>
        <v>0</v>
      </c>
      <c r="D32" s="111"/>
      <c r="E32" s="111">
        <f>$B32      +$C32      +$D32</f>
        <v>2519000</v>
      </c>
      <c r="F32" s="112">
        <f t="shared" ref="F32:O32" si="16">SUM(F28:F31)</f>
        <v>2519000</v>
      </c>
      <c r="G32" s="113">
        <f t="shared" si="16"/>
        <v>1763000</v>
      </c>
      <c r="H32" s="112">
        <f t="shared" si="16"/>
        <v>799000</v>
      </c>
      <c r="I32" s="113">
        <f t="shared" si="16"/>
        <v>-1605425</v>
      </c>
      <c r="J32" s="112">
        <f t="shared" si="16"/>
        <v>880000</v>
      </c>
      <c r="K32" s="113">
        <f t="shared" si="16"/>
        <v>3286333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1679000</v>
      </c>
      <c r="Q32" s="113">
        <f>$I32      +$K32      +$M32      +$O32</f>
        <v>1680908</v>
      </c>
      <c r="R32" s="58">
        <f>IF(($H32      =0),0,((($J32      -$H32      )/$H32      )*100))</f>
        <v>10.137672090112641</v>
      </c>
      <c r="S32" s="59">
        <f>IF(($I32      =0),0,((($K32      -$I32      )/$I32      )*100))</f>
        <v>-304.70174564367693</v>
      </c>
      <c r="T32" s="58">
        <f>IF($E32   =0,0,($P32   /$E32   )*100)</f>
        <v>66.653433902342201</v>
      </c>
      <c r="U32" s="60">
        <f>IF($E32   =0,0,($Q32   /$E32   )*100)</f>
        <v>66.729178245335447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1303000</v>
      </c>
      <c r="C34" s="108"/>
      <c r="D34" s="108"/>
      <c r="E34" s="108">
        <f>$B34      +$C34      +$D34</f>
        <v>1303000</v>
      </c>
      <c r="F34" s="109">
        <v>1303000</v>
      </c>
      <c r="G34" s="110">
        <v>912000</v>
      </c>
      <c r="H34" s="109">
        <v>326000</v>
      </c>
      <c r="I34" s="110">
        <v>-860301</v>
      </c>
      <c r="J34" s="109">
        <v>477000</v>
      </c>
      <c r="K34" s="110">
        <v>1717901</v>
      </c>
      <c r="L34" s="109"/>
      <c r="M34" s="110"/>
      <c r="N34" s="109"/>
      <c r="O34" s="110"/>
      <c r="P34" s="109">
        <f>$H34      +$J34      +$L34      +$N34</f>
        <v>803000</v>
      </c>
      <c r="Q34" s="110">
        <f>$I34      +$K34      +$M34      +$O34</f>
        <v>857600</v>
      </c>
      <c r="R34" s="54">
        <f>IF(($H34      =0),0,((($J34      -$H34      )/$H34      )*100))</f>
        <v>46.319018404907972</v>
      </c>
      <c r="S34" s="55">
        <f>IF(($I34      =0),0,((($K34      -$I34      )/$I34      )*100))</f>
        <v>-299.68604011851664</v>
      </c>
      <c r="T34" s="54">
        <f>IF(($E34      =0),0,(($P34      /$E34      )*100))</f>
        <v>61.627014581734464</v>
      </c>
      <c r="U34" s="56">
        <f>IF(($E34      =0),0,(($Q34      /$E34      )*100))</f>
        <v>65.817344589409061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1303000</v>
      </c>
      <c r="C35" s="111">
        <f>C34</f>
        <v>0</v>
      </c>
      <c r="D35" s="111"/>
      <c r="E35" s="111">
        <f>$B35      +$C35      +$D35</f>
        <v>1303000</v>
      </c>
      <c r="F35" s="112">
        <f t="shared" ref="F35:O35" si="17">F34</f>
        <v>1303000</v>
      </c>
      <c r="G35" s="113">
        <f t="shared" si="17"/>
        <v>912000</v>
      </c>
      <c r="H35" s="112">
        <f t="shared" si="17"/>
        <v>326000</v>
      </c>
      <c r="I35" s="113">
        <f t="shared" si="17"/>
        <v>-860301</v>
      </c>
      <c r="J35" s="112">
        <f t="shared" si="17"/>
        <v>477000</v>
      </c>
      <c r="K35" s="113">
        <f t="shared" si="17"/>
        <v>1717901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803000</v>
      </c>
      <c r="Q35" s="113">
        <f>$I35      +$K35      +$M35      +$O35</f>
        <v>857600</v>
      </c>
      <c r="R35" s="58">
        <f>IF(($H35      =0),0,((($J35      -$H35      )/$H35      )*100))</f>
        <v>46.319018404907972</v>
      </c>
      <c r="S35" s="59">
        <f>IF(($I35      =0),0,((($K35      -$I35      )/$I35      )*100))</f>
        <v>-299.68604011851664</v>
      </c>
      <c r="T35" s="58">
        <f>IF($E35   =0,0,($P35   /$E35   )*100)</f>
        <v>61.627014581734464</v>
      </c>
      <c r="U35" s="60">
        <f>IF($E35   =0,0,($Q35   /$E35   )*100)</f>
        <v>65.817344589409061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3705000</v>
      </c>
      <c r="C37" s="108"/>
      <c r="D37" s="108"/>
      <c r="E37" s="108">
        <f t="shared" ref="E37:E42" si="18">$B37      +$C37      +$D37</f>
        <v>3705000</v>
      </c>
      <c r="F37" s="109">
        <v>3705000</v>
      </c>
      <c r="G37" s="110">
        <v>2408000</v>
      </c>
      <c r="H37" s="109"/>
      <c r="I37" s="110">
        <v>-23972003</v>
      </c>
      <c r="J37" s="109">
        <v>1667000</v>
      </c>
      <c r="K37" s="110">
        <v>26380003</v>
      </c>
      <c r="L37" s="109"/>
      <c r="M37" s="110"/>
      <c r="N37" s="109"/>
      <c r="O37" s="110"/>
      <c r="P37" s="109">
        <f t="shared" ref="P37:P42" si="19">$H37      +$J37      +$L37      +$N37</f>
        <v>1667000</v>
      </c>
      <c r="Q37" s="110">
        <f t="shared" ref="Q37:Q42" si="20">$I37      +$K37      +$M37      +$O37</f>
        <v>2408000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-210.04505130422353</v>
      </c>
      <c r="T37" s="54">
        <f t="shared" ref="T37:T41" si="23">IF(($E37      =0),0,(($P37      /$E37      )*100))</f>
        <v>44.993252361673413</v>
      </c>
      <c r="U37" s="56">
        <f t="shared" ref="U37:U41" si="24">IF(($E37      =0),0,(($Q37      /$E37      )*100))</f>
        <v>64.993252361673413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3705000</v>
      </c>
      <c r="C42" s="111">
        <f>SUM(C37:C41)</f>
        <v>0</v>
      </c>
      <c r="D42" s="111"/>
      <c r="E42" s="111">
        <f t="shared" si="18"/>
        <v>3705000</v>
      </c>
      <c r="F42" s="112">
        <f t="shared" ref="F42:O42" si="25">SUM(F37:F41)</f>
        <v>3705000</v>
      </c>
      <c r="G42" s="113">
        <f t="shared" si="25"/>
        <v>2408000</v>
      </c>
      <c r="H42" s="112">
        <f t="shared" si="25"/>
        <v>0</v>
      </c>
      <c r="I42" s="113">
        <f t="shared" si="25"/>
        <v>-23972003</v>
      </c>
      <c r="J42" s="112">
        <f t="shared" si="25"/>
        <v>1667000</v>
      </c>
      <c r="K42" s="113">
        <f t="shared" si="25"/>
        <v>26380003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1667000</v>
      </c>
      <c r="Q42" s="113">
        <f t="shared" si="20"/>
        <v>2408000</v>
      </c>
      <c r="R42" s="58">
        <f t="shared" si="21"/>
        <v>0</v>
      </c>
      <c r="S42" s="59">
        <f t="shared" si="22"/>
        <v>-210.04505130422353</v>
      </c>
      <c r="T42" s="58">
        <f>IF((+$E37+$E40) =0,0,(P42   /(+$E37+$E40) )*100)</f>
        <v>44.993252361673413</v>
      </c>
      <c r="U42" s="60">
        <f>IF((+$E37+$E40) =0,0,(Q42   /(+$E37+$E40) )*100)</f>
        <v>64.993252361673413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9327000</v>
      </c>
      <c r="C69" s="120">
        <f>SUM(C9:C16,C19:C25,C28:C31,C34,C37:C41,C44:C54,C57:C60,C63:C67)</f>
        <v>0</v>
      </c>
      <c r="D69" s="120"/>
      <c r="E69" s="120">
        <f t="shared" si="35"/>
        <v>9327000</v>
      </c>
      <c r="F69" s="121">
        <f t="shared" ref="F69:O69" si="43">SUM(F9:F16,F19:F25,F28:F31,F34,F37:F41,F44:F54,F57:F60,F63:F67)</f>
        <v>9327000</v>
      </c>
      <c r="G69" s="122">
        <f t="shared" si="43"/>
        <v>6883000</v>
      </c>
      <c r="H69" s="121">
        <f t="shared" si="43"/>
        <v>2077000</v>
      </c>
      <c r="I69" s="122">
        <f t="shared" si="43"/>
        <v>-27185970</v>
      </c>
      <c r="J69" s="121">
        <f t="shared" si="43"/>
        <v>3126000</v>
      </c>
      <c r="K69" s="122">
        <f t="shared" si="43"/>
        <v>33186335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5203000</v>
      </c>
      <c r="Q69" s="122">
        <f t="shared" si="37"/>
        <v>6000365</v>
      </c>
      <c r="R69" s="67">
        <f t="shared" si="38"/>
        <v>50.505536831969188</v>
      </c>
      <c r="S69" s="68">
        <f t="shared" si="39"/>
        <v>-222.07155014148842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55.78428219148708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64.33327972552803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29000000</v>
      </c>
      <c r="H71" s="109"/>
      <c r="I71" s="110"/>
      <c r="J71" s="109">
        <v>6092000</v>
      </c>
      <c r="K71" s="110"/>
      <c r="L71" s="109"/>
      <c r="M71" s="110"/>
      <c r="N71" s="109"/>
      <c r="O71" s="110"/>
      <c r="P71" s="109">
        <f>$H71      +$J71      +$L71      +$N71</f>
        <v>6092000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29000000</v>
      </c>
      <c r="H73" s="118">
        <f t="shared" si="44"/>
        <v>0</v>
      </c>
      <c r="I73" s="119">
        <f t="shared" si="44"/>
        <v>0</v>
      </c>
      <c r="J73" s="118">
        <f t="shared" si="44"/>
        <v>6092000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6092000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29000000</v>
      </c>
      <c r="H74" s="121">
        <f t="shared" si="45"/>
        <v>0</v>
      </c>
      <c r="I74" s="122">
        <f t="shared" si="45"/>
        <v>0</v>
      </c>
      <c r="J74" s="121">
        <f t="shared" si="45"/>
        <v>6092000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6092000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9327000</v>
      </c>
      <c r="C75" s="120">
        <f>SUM(C9:C16,C19:C25,C28:C31,C34,C37:C41,C44:C54,C57:C60,C63:C67,C71:C72)</f>
        <v>0</v>
      </c>
      <c r="D75" s="120"/>
      <c r="E75" s="120">
        <f>$B75      +$C75      +$D75</f>
        <v>9327000</v>
      </c>
      <c r="F75" s="121">
        <f t="shared" ref="F75:O75" si="46">SUM(F9:F16,F19:F25,F28:F31,F34,F37:F41,F44:F54,F57:F60,F63:F67,F71:F72)</f>
        <v>9327000</v>
      </c>
      <c r="G75" s="122">
        <f t="shared" si="46"/>
        <v>35883000</v>
      </c>
      <c r="H75" s="121">
        <f t="shared" si="46"/>
        <v>2077000</v>
      </c>
      <c r="I75" s="122">
        <f t="shared" si="46"/>
        <v>-27185970</v>
      </c>
      <c r="J75" s="121">
        <f t="shared" si="46"/>
        <v>9218000</v>
      </c>
      <c r="K75" s="122">
        <f t="shared" si="46"/>
        <v>33186335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11295000</v>
      </c>
      <c r="Q75" s="122">
        <f>$I75      +$K75      +$M75      +$O75</f>
        <v>6000365</v>
      </c>
      <c r="R75" s="67">
        <f>IF(($H75      =0),0,((($J75      -$H75      )/$H75      )*100))</f>
        <v>343.81319210399613</v>
      </c>
      <c r="S75" s="68">
        <f>IF(($I75      =0),0,((($K75      -$I75      )/$I75      )*100))</f>
        <v>-222.07155014148842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121.10003216468317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64.33327972552803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YQPcFAlHe/rOF+D+qTRArondSbUH9ArCHt6D2acE3VbDoobtzuR7CQY/903n4M7PsYWknmuUNe/elycpl2tDw==" saltValue="3cntPf+fk+LKFRuABDZa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46000</v>
      </c>
      <c r="I10" s="110">
        <v>2600000</v>
      </c>
      <c r="J10" s="109">
        <v>442000</v>
      </c>
      <c r="K10" s="110"/>
      <c r="L10" s="109"/>
      <c r="M10" s="110"/>
      <c r="N10" s="109"/>
      <c r="O10" s="110"/>
      <c r="P10" s="109">
        <f t="shared" ref="P10:P17" si="1">$H10      +$J10      +$L10      +$N10</f>
        <v>488000</v>
      </c>
      <c r="Q10" s="110">
        <f t="shared" ref="Q10:Q17" si="2">$I10      +$K10      +$M10      +$O10</f>
        <v>2600000</v>
      </c>
      <c r="R10" s="54">
        <f t="shared" ref="R10:R17" si="3">IF(($H10      =0),0,((($J10      -$H10      )/$H10      )*100))</f>
        <v>860.86956521739125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18.76923076923077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46000</v>
      </c>
      <c r="I17" s="113">
        <f t="shared" si="7"/>
        <v>2600000</v>
      </c>
      <c r="J17" s="112">
        <f t="shared" si="7"/>
        <v>442000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488000</v>
      </c>
      <c r="Q17" s="113">
        <f t="shared" si="2"/>
        <v>2600000</v>
      </c>
      <c r="R17" s="58">
        <f t="shared" si="3"/>
        <v>860.86956521739125</v>
      </c>
      <c r="S17" s="59">
        <f t="shared" si="4"/>
        <v>-100</v>
      </c>
      <c r="T17" s="58">
        <f>IF((SUM($E9:$E14))=0,0,(P17/(SUM($E9:$E14))*100))</f>
        <v>18.76923076923077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1354000</v>
      </c>
      <c r="C34" s="108"/>
      <c r="D34" s="108"/>
      <c r="E34" s="108">
        <f>$B34      +$C34      +$D34</f>
        <v>1354000</v>
      </c>
      <c r="F34" s="109">
        <v>1354000</v>
      </c>
      <c r="G34" s="110">
        <v>948000</v>
      </c>
      <c r="H34" s="109">
        <v>339000</v>
      </c>
      <c r="I34" s="110">
        <v>1200000</v>
      </c>
      <c r="J34" s="109">
        <v>310000</v>
      </c>
      <c r="K34" s="110"/>
      <c r="L34" s="109"/>
      <c r="M34" s="110"/>
      <c r="N34" s="109"/>
      <c r="O34" s="110"/>
      <c r="P34" s="109">
        <f>$H34      +$J34      +$L34      +$N34</f>
        <v>649000</v>
      </c>
      <c r="Q34" s="110">
        <f>$I34      +$K34      +$M34      +$O34</f>
        <v>1200000</v>
      </c>
      <c r="R34" s="54">
        <f>IF(($H34      =0),0,((($J34      -$H34      )/$H34      )*100))</f>
        <v>-8.5545722713864301</v>
      </c>
      <c r="S34" s="55">
        <f>IF(($I34      =0),0,((($K34      -$I34      )/$I34      )*100))</f>
        <v>-100</v>
      </c>
      <c r="T34" s="54">
        <f>IF(($E34      =0),0,(($P34      /$E34      )*100))</f>
        <v>47.932053175775479</v>
      </c>
      <c r="U34" s="56">
        <f>IF(($E34      =0),0,(($Q34      /$E34      )*100))</f>
        <v>88.62629246676515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1354000</v>
      </c>
      <c r="C35" s="111">
        <f>C34</f>
        <v>0</v>
      </c>
      <c r="D35" s="111"/>
      <c r="E35" s="111">
        <f>$B35      +$C35      +$D35</f>
        <v>1354000</v>
      </c>
      <c r="F35" s="112">
        <f t="shared" ref="F35:O35" si="17">F34</f>
        <v>1354000</v>
      </c>
      <c r="G35" s="113">
        <f t="shared" si="17"/>
        <v>948000</v>
      </c>
      <c r="H35" s="112">
        <f t="shared" si="17"/>
        <v>339000</v>
      </c>
      <c r="I35" s="113">
        <f t="shared" si="17"/>
        <v>1200000</v>
      </c>
      <c r="J35" s="112">
        <f t="shared" si="17"/>
        <v>310000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649000</v>
      </c>
      <c r="Q35" s="113">
        <f>$I35      +$K35      +$M35      +$O35</f>
        <v>1200000</v>
      </c>
      <c r="R35" s="58">
        <f>IF(($H35      =0),0,((($J35      -$H35      )/$H35      )*100))</f>
        <v>-8.5545722713864301</v>
      </c>
      <c r="S35" s="59">
        <f>IF(($I35      =0),0,((($K35      -$I35      )/$I35      )*100))</f>
        <v>-100</v>
      </c>
      <c r="T35" s="58">
        <f>IF($E35   =0,0,($P35   /$E35   )*100)</f>
        <v>47.932053175775479</v>
      </c>
      <c r="U35" s="60">
        <f>IF($E35   =0,0,($Q35   /$E35   )*100)</f>
        <v>88.62629246676515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>
        <v>2912896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2912896</v>
      </c>
      <c r="R40" s="54">
        <f t="shared" si="21"/>
        <v>0</v>
      </c>
      <c r="S40" s="55">
        <f t="shared" si="22"/>
        <v>-100</v>
      </c>
      <c r="T40" s="54">
        <f t="shared" si="23"/>
        <v>0</v>
      </c>
      <c r="U40" s="56">
        <f t="shared" si="24"/>
        <v>72.822400000000002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4033000</v>
      </c>
      <c r="C42" s="111">
        <f>SUM(C37:C41)</f>
        <v>0</v>
      </c>
      <c r="D42" s="111"/>
      <c r="E42" s="111">
        <f t="shared" si="18"/>
        <v>4033000</v>
      </c>
      <c r="F42" s="112">
        <f t="shared" ref="F42:O42" si="25">SUM(F37:F41)</f>
        <v>4030000</v>
      </c>
      <c r="G42" s="113">
        <f t="shared" si="25"/>
        <v>1800000</v>
      </c>
      <c r="H42" s="112">
        <f t="shared" si="25"/>
        <v>0</v>
      </c>
      <c r="I42" s="113">
        <f t="shared" si="25"/>
        <v>2912896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2912896</v>
      </c>
      <c r="R42" s="58">
        <f t="shared" si="21"/>
        <v>0</v>
      </c>
      <c r="S42" s="59">
        <f t="shared" si="22"/>
        <v>-100</v>
      </c>
      <c r="T42" s="58">
        <f>IF((+$E37+$E40) =0,0,(P42   /(+$E37+$E40) )*100)</f>
        <v>0</v>
      </c>
      <c r="U42" s="60">
        <f>IF((+$E37+$E40) =0,0,(Q42   /(+$E37+$E40) )*100)</f>
        <v>72.822400000000002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44000000</v>
      </c>
      <c r="C46" s="108"/>
      <c r="D46" s="108"/>
      <c r="E46" s="108">
        <f t="shared" si="26"/>
        <v>44000000</v>
      </c>
      <c r="F46" s="109">
        <v>44000000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18220000</v>
      </c>
      <c r="C53" s="108"/>
      <c r="D53" s="108"/>
      <c r="E53" s="108">
        <f t="shared" si="26"/>
        <v>18220000</v>
      </c>
      <c r="F53" s="109">
        <v>18220000</v>
      </c>
      <c r="G53" s="110">
        <v>14020000</v>
      </c>
      <c r="H53" s="109">
        <v>3200000</v>
      </c>
      <c r="I53" s="110">
        <v>21224000</v>
      </c>
      <c r="J53" s="109">
        <v>1087000</v>
      </c>
      <c r="K53" s="110"/>
      <c r="L53" s="109"/>
      <c r="M53" s="110"/>
      <c r="N53" s="109"/>
      <c r="O53" s="110"/>
      <c r="P53" s="109">
        <f t="shared" si="27"/>
        <v>4287000</v>
      </c>
      <c r="Q53" s="110">
        <f t="shared" si="28"/>
        <v>21224000</v>
      </c>
      <c r="R53" s="54">
        <f t="shared" si="29"/>
        <v>-66.03125</v>
      </c>
      <c r="S53" s="55">
        <f t="shared" si="30"/>
        <v>-100</v>
      </c>
      <c r="T53" s="54">
        <f t="shared" si="31"/>
        <v>23.529088913282106</v>
      </c>
      <c r="U53" s="56">
        <f t="shared" si="32"/>
        <v>116.4873765093304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62220000</v>
      </c>
      <c r="C55" s="111">
        <f>SUM(C44:C54)</f>
        <v>0</v>
      </c>
      <c r="D55" s="111"/>
      <c r="E55" s="111">
        <f t="shared" si="26"/>
        <v>62220000</v>
      </c>
      <c r="F55" s="112">
        <f t="shared" ref="F55:O55" si="33">SUM(F44:F54)</f>
        <v>62220000</v>
      </c>
      <c r="G55" s="113">
        <f t="shared" si="33"/>
        <v>14020000</v>
      </c>
      <c r="H55" s="112">
        <f t="shared" si="33"/>
        <v>3200000</v>
      </c>
      <c r="I55" s="113">
        <f t="shared" si="33"/>
        <v>21224000</v>
      </c>
      <c r="J55" s="112">
        <f t="shared" si="33"/>
        <v>1087000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4287000</v>
      </c>
      <c r="Q55" s="113">
        <f t="shared" si="28"/>
        <v>21224000</v>
      </c>
      <c r="R55" s="58">
        <f t="shared" si="29"/>
        <v>-66.03125</v>
      </c>
      <c r="S55" s="59">
        <f t="shared" si="30"/>
        <v>-100</v>
      </c>
      <c r="T55" s="58">
        <f>IF((+$E45+$E47+$E49+$E50+$E53) =0,0,(P55   /(+$E45+$E47+$E49+$E50+$E53) )*100)</f>
        <v>23.529088913282106</v>
      </c>
      <c r="U55" s="60">
        <f>IF((+$E45+$E47+$E49+$E50+$E53) =0,0,(Q55   /(+$E45+$E47+$E49+$E50+$E53) )*100)</f>
        <v>116.4873765093304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70207000</v>
      </c>
      <c r="C69" s="120">
        <f>SUM(C9:C16,C19:C25,C28:C31,C34,C37:C41,C44:C54,C57:C60,C63:C67)</f>
        <v>0</v>
      </c>
      <c r="D69" s="120"/>
      <c r="E69" s="120">
        <f t="shared" si="35"/>
        <v>70207000</v>
      </c>
      <c r="F69" s="121">
        <f t="shared" ref="F69:O69" si="43">SUM(F9:F16,F19:F25,F28:F31,F34,F37:F41,F44:F54,F57:F60,F63:F67)</f>
        <v>70204000</v>
      </c>
      <c r="G69" s="122">
        <f t="shared" si="43"/>
        <v>19368000</v>
      </c>
      <c r="H69" s="121">
        <f t="shared" si="43"/>
        <v>3585000</v>
      </c>
      <c r="I69" s="122">
        <f t="shared" si="43"/>
        <v>27936896</v>
      </c>
      <c r="J69" s="121">
        <f t="shared" si="43"/>
        <v>1839000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5424000</v>
      </c>
      <c r="Q69" s="122">
        <f t="shared" si="37"/>
        <v>27936896</v>
      </c>
      <c r="R69" s="67">
        <f t="shared" si="38"/>
        <v>-48.702928870292887</v>
      </c>
      <c r="S69" s="68">
        <f t="shared" si="39"/>
        <v>-100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20.722854741346374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106.7352945671277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20894000</v>
      </c>
      <c r="C71" s="108"/>
      <c r="D71" s="108"/>
      <c r="E71" s="108">
        <f>$B71      +$C71      +$D71</f>
        <v>20894000</v>
      </c>
      <c r="F71" s="109">
        <v>20894000</v>
      </c>
      <c r="G71" s="110">
        <v>3779000</v>
      </c>
      <c r="H71" s="109">
        <v>3236000</v>
      </c>
      <c r="I71" s="110">
        <v>4197000</v>
      </c>
      <c r="J71" s="109">
        <v>543000</v>
      </c>
      <c r="K71" s="110"/>
      <c r="L71" s="109"/>
      <c r="M71" s="110"/>
      <c r="N71" s="109"/>
      <c r="O71" s="110"/>
      <c r="P71" s="109">
        <f>$H71      +$J71      +$L71      +$N71</f>
        <v>3779000</v>
      </c>
      <c r="Q71" s="110">
        <f>$I71      +$K71      +$M71      +$O71</f>
        <v>4197000</v>
      </c>
      <c r="R71" s="54">
        <f>IF(($H71      =0),0,((($J71      -$H71      )/$H71      )*100))</f>
        <v>-83.220024721878858</v>
      </c>
      <c r="S71" s="55">
        <f>IF(($I71      =0),0,((($K71      -$I71      )/$I71      )*100))</f>
        <v>-100</v>
      </c>
      <c r="T71" s="54">
        <f>IF(($E71      =0),0,(($P71      /$E71      )*100))</f>
        <v>18.086532018761368</v>
      </c>
      <c r="U71" s="56">
        <f>IF(($E71      =0),0,(($Q71      /$E71      )*100))</f>
        <v>20.087106346319516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6944000</v>
      </c>
      <c r="C72" s="108"/>
      <c r="D72" s="108"/>
      <c r="E72" s="108">
        <f>$B72      +$C72      +$D72</f>
        <v>6944000</v>
      </c>
      <c r="F72" s="109">
        <v>6944000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27838000</v>
      </c>
      <c r="C73" s="117">
        <f>SUM(C71:C72)</f>
        <v>0</v>
      </c>
      <c r="D73" s="117"/>
      <c r="E73" s="117">
        <f>$B73      +$C73      +$D73</f>
        <v>27838000</v>
      </c>
      <c r="F73" s="118">
        <f t="shared" ref="F73:O73" si="44">SUM(F71:F72)</f>
        <v>27838000</v>
      </c>
      <c r="G73" s="119">
        <f t="shared" si="44"/>
        <v>3779000</v>
      </c>
      <c r="H73" s="118">
        <f t="shared" si="44"/>
        <v>3236000</v>
      </c>
      <c r="I73" s="119">
        <f t="shared" si="44"/>
        <v>4197000</v>
      </c>
      <c r="J73" s="118">
        <f t="shared" si="44"/>
        <v>543000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3779000</v>
      </c>
      <c r="Q73" s="119">
        <f>$I73      +$K73      +$M73      +$O73</f>
        <v>4197000</v>
      </c>
      <c r="R73" s="63">
        <f>IF(($H73      =0),0,((($J73      -$H73      )/$H73      )*100))</f>
        <v>-83.220024721878858</v>
      </c>
      <c r="S73" s="64">
        <f>IF(($I73      =0),0,((($K73      -$I73      )/$I73      )*100))</f>
        <v>-100</v>
      </c>
      <c r="T73" s="63">
        <f>IF(($E71      =0),0,(($P71      /$E71      )*100))</f>
        <v>18.086532018761368</v>
      </c>
      <c r="U73" s="65">
        <f>IF($E71   =0,0,($Q71   /$E71 )*100)</f>
        <v>20.087106346319516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27838000</v>
      </c>
      <c r="C74" s="120">
        <f>SUM(C71:C72)</f>
        <v>0</v>
      </c>
      <c r="D74" s="120"/>
      <c r="E74" s="120">
        <f>$B74      +$C74      +$D74</f>
        <v>27838000</v>
      </c>
      <c r="F74" s="121">
        <f t="shared" ref="F74:O74" si="45">SUM(F71:F72)</f>
        <v>27838000</v>
      </c>
      <c r="G74" s="122">
        <f t="shared" si="45"/>
        <v>3779000</v>
      </c>
      <c r="H74" s="121">
        <f t="shared" si="45"/>
        <v>3236000</v>
      </c>
      <c r="I74" s="122">
        <f t="shared" si="45"/>
        <v>4197000</v>
      </c>
      <c r="J74" s="121">
        <f t="shared" si="45"/>
        <v>543000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3779000</v>
      </c>
      <c r="Q74" s="122">
        <f>$I74      +$K74      +$M74      +$O74</f>
        <v>4197000</v>
      </c>
      <c r="R74" s="67">
        <f>IF(($H74      =0),0,((($J74      -$H74      )/$H74      )*100))</f>
        <v>-83.220024721878858</v>
      </c>
      <c r="S74" s="68">
        <f>IF(($I74      =0),0,((($K74      -$I74      )/$I74      )*100))</f>
        <v>-100</v>
      </c>
      <c r="T74" s="67">
        <f>IF(($E71      =0),0,(($P71      /$E71      )*100))</f>
        <v>18.086532018761368</v>
      </c>
      <c r="U74" s="71">
        <f>IF($E71   =0,0,($Q71   /$E71 )*100)</f>
        <v>20.087106346319516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98045000</v>
      </c>
      <c r="C75" s="120">
        <f>SUM(C9:C16,C19:C25,C28:C31,C34,C37:C41,C44:C54,C57:C60,C63:C67,C71:C72)</f>
        <v>0</v>
      </c>
      <c r="D75" s="120"/>
      <c r="E75" s="120">
        <f>$B75      +$C75      +$D75</f>
        <v>98045000</v>
      </c>
      <c r="F75" s="121">
        <f t="shared" ref="F75:O75" si="46">SUM(F9:F16,F19:F25,F28:F31,F34,F37:F41,F44:F54,F57:F60,F63:F67,F71:F72)</f>
        <v>98042000</v>
      </c>
      <c r="G75" s="122">
        <f t="shared" si="46"/>
        <v>23147000</v>
      </c>
      <c r="H75" s="121">
        <f t="shared" si="46"/>
        <v>6821000</v>
      </c>
      <c r="I75" s="122">
        <f t="shared" si="46"/>
        <v>32133896</v>
      </c>
      <c r="J75" s="121">
        <f t="shared" si="46"/>
        <v>2382000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9203000</v>
      </c>
      <c r="Q75" s="122">
        <f>$I75      +$K75      +$M75      +$O75</f>
        <v>32133896</v>
      </c>
      <c r="R75" s="67">
        <f>IF(($H75      =0),0,((($J75      -$H75      )/$H75      )*100))</f>
        <v>-65.078434247177825</v>
      </c>
      <c r="S75" s="68">
        <f>IF(($I75      =0),0,((($K75      -$I75      )/$I75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19.552562250361181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68.271216112857985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GdC1xd6DRfkKqSrjQ6ZuQ0fzX2abmlM6jdwe7S6aa23TNLwFreEahPrGpfIgtBc4XmXzJQbayMLU5eJG7D0Kg==" saltValue="WpHRHq3f1YK6GsFjxYCo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113000</v>
      </c>
      <c r="I10" s="110">
        <v>161879</v>
      </c>
      <c r="J10" s="109">
        <v>729000</v>
      </c>
      <c r="K10" s="110"/>
      <c r="L10" s="109"/>
      <c r="M10" s="110"/>
      <c r="N10" s="109"/>
      <c r="O10" s="110"/>
      <c r="P10" s="109">
        <f t="shared" ref="P10:P17" si="1">$H10      +$J10      +$L10      +$N10</f>
        <v>842000</v>
      </c>
      <c r="Q10" s="110">
        <f t="shared" ref="Q10:Q17" si="2">$I10      +$K10      +$M10      +$O10</f>
        <v>161879</v>
      </c>
      <c r="R10" s="54">
        <f t="shared" ref="R10:R17" si="3">IF(($H10      =0),0,((($J10      -$H10      )/$H10      )*100))</f>
        <v>545.13274336283177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28.066666666666666</v>
      </c>
      <c r="U10" s="56">
        <f t="shared" ref="U10:U16" si="6">IF(($E10      =0),0,(($Q10      /$E10      )*100))</f>
        <v>5.3959666666666672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113000</v>
      </c>
      <c r="I17" s="113">
        <f t="shared" si="7"/>
        <v>161879</v>
      </c>
      <c r="J17" s="112">
        <f t="shared" si="7"/>
        <v>729000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842000</v>
      </c>
      <c r="Q17" s="113">
        <f t="shared" si="2"/>
        <v>161879</v>
      </c>
      <c r="R17" s="58">
        <f t="shared" si="3"/>
        <v>545.13274336283177</v>
      </c>
      <c r="S17" s="59">
        <f t="shared" si="4"/>
        <v>-100</v>
      </c>
      <c r="T17" s="58">
        <f>IF((SUM($E9:$E14))=0,0,(P17/(SUM($E9:$E14))*100))</f>
        <v>28.066666666666666</v>
      </c>
      <c r="U17" s="60">
        <f>IF((SUM($E9:$E14))=0,0,(Q17/(SUM($E9:$E14))*100))</f>
        <v>5.3959666666666672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1256000</v>
      </c>
      <c r="C34" s="108"/>
      <c r="D34" s="108"/>
      <c r="E34" s="108">
        <f>$B34      +$C34      +$D34</f>
        <v>1256000</v>
      </c>
      <c r="F34" s="109">
        <v>1256000</v>
      </c>
      <c r="G34" s="110">
        <v>879000</v>
      </c>
      <c r="H34" s="109"/>
      <c r="I34" s="110"/>
      <c r="J34" s="109">
        <v>538000</v>
      </c>
      <c r="K34" s="110">
        <v>548665</v>
      </c>
      <c r="L34" s="109"/>
      <c r="M34" s="110"/>
      <c r="N34" s="109"/>
      <c r="O34" s="110"/>
      <c r="P34" s="109">
        <f>$H34      +$J34      +$L34      +$N34</f>
        <v>538000</v>
      </c>
      <c r="Q34" s="110">
        <f>$I34      +$K34      +$M34      +$O34</f>
        <v>548665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42.834394904458598</v>
      </c>
      <c r="U34" s="56">
        <f>IF(($E34      =0),0,(($Q34      /$E34      )*100))</f>
        <v>43.683519108280258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1256000</v>
      </c>
      <c r="C35" s="111">
        <f>C34</f>
        <v>0</v>
      </c>
      <c r="D35" s="111"/>
      <c r="E35" s="111">
        <f>$B35      +$C35      +$D35</f>
        <v>1256000</v>
      </c>
      <c r="F35" s="112">
        <f t="shared" ref="F35:O35" si="17">F34</f>
        <v>1256000</v>
      </c>
      <c r="G35" s="113">
        <f t="shared" si="17"/>
        <v>879000</v>
      </c>
      <c r="H35" s="112">
        <f t="shared" si="17"/>
        <v>0</v>
      </c>
      <c r="I35" s="113">
        <f t="shared" si="17"/>
        <v>0</v>
      </c>
      <c r="J35" s="112">
        <f t="shared" si="17"/>
        <v>538000</v>
      </c>
      <c r="K35" s="113">
        <f t="shared" si="17"/>
        <v>548665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538000</v>
      </c>
      <c r="Q35" s="113">
        <f>$I35      +$K35      +$M35      +$O35</f>
        <v>548665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42.834394904458598</v>
      </c>
      <c r="U35" s="60">
        <f>IF($E35   =0,0,($Q35   /$E35   )*100)</f>
        <v>43.683519108280258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33000</v>
      </c>
      <c r="C42" s="111">
        <f>SUM(C37:C41)</f>
        <v>0</v>
      </c>
      <c r="D42" s="111"/>
      <c r="E42" s="111">
        <f t="shared" si="18"/>
        <v>33000</v>
      </c>
      <c r="F42" s="112">
        <f t="shared" ref="F42:O42" si="25">SUM(F37:F41)</f>
        <v>30000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55148000</v>
      </c>
      <c r="C46" s="108"/>
      <c r="D46" s="108"/>
      <c r="E46" s="108">
        <f t="shared" si="26"/>
        <v>55148000</v>
      </c>
      <c r="F46" s="109">
        <v>55148000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23780000</v>
      </c>
      <c r="C53" s="108"/>
      <c r="D53" s="108"/>
      <c r="E53" s="108">
        <f t="shared" si="26"/>
        <v>23780000</v>
      </c>
      <c r="F53" s="109">
        <v>23780000</v>
      </c>
      <c r="G53" s="110">
        <v>16780000</v>
      </c>
      <c r="H53" s="109">
        <v>4193000</v>
      </c>
      <c r="I53" s="110">
        <v>4193391</v>
      </c>
      <c r="J53" s="109">
        <v>4665000</v>
      </c>
      <c r="K53" s="110">
        <v>4665301</v>
      </c>
      <c r="L53" s="109"/>
      <c r="M53" s="110"/>
      <c r="N53" s="109"/>
      <c r="O53" s="110"/>
      <c r="P53" s="109">
        <f t="shared" si="27"/>
        <v>8858000</v>
      </c>
      <c r="Q53" s="110">
        <f t="shared" si="28"/>
        <v>8858692</v>
      </c>
      <c r="R53" s="54">
        <f t="shared" si="29"/>
        <v>11.256856665871691</v>
      </c>
      <c r="S53" s="55">
        <f t="shared" si="30"/>
        <v>11.253660820085702</v>
      </c>
      <c r="T53" s="54">
        <f t="shared" si="31"/>
        <v>37.2497897392767</v>
      </c>
      <c r="U53" s="56">
        <f t="shared" si="32"/>
        <v>37.252699747687132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78928000</v>
      </c>
      <c r="C55" s="111">
        <f>SUM(C44:C54)</f>
        <v>0</v>
      </c>
      <c r="D55" s="111"/>
      <c r="E55" s="111">
        <f t="shared" si="26"/>
        <v>78928000</v>
      </c>
      <c r="F55" s="112">
        <f t="shared" ref="F55:O55" si="33">SUM(F44:F54)</f>
        <v>78928000</v>
      </c>
      <c r="G55" s="113">
        <f t="shared" si="33"/>
        <v>16780000</v>
      </c>
      <c r="H55" s="112">
        <f t="shared" si="33"/>
        <v>4193000</v>
      </c>
      <c r="I55" s="113">
        <f t="shared" si="33"/>
        <v>4193391</v>
      </c>
      <c r="J55" s="112">
        <f t="shared" si="33"/>
        <v>4665000</v>
      </c>
      <c r="K55" s="113">
        <f t="shared" si="33"/>
        <v>4665301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8858000</v>
      </c>
      <c r="Q55" s="113">
        <f t="shared" si="28"/>
        <v>8858692</v>
      </c>
      <c r="R55" s="58">
        <f t="shared" si="29"/>
        <v>11.256856665871691</v>
      </c>
      <c r="S55" s="59">
        <f t="shared" si="30"/>
        <v>11.253660820085702</v>
      </c>
      <c r="T55" s="58">
        <f>IF((+$E45+$E47+$E49+$E50+$E53) =0,0,(P55   /(+$E45+$E47+$E49+$E50+$E53) )*100)</f>
        <v>37.2497897392767</v>
      </c>
      <c r="U55" s="60">
        <f>IF((+$E45+$E47+$E49+$E50+$E53) =0,0,(Q55   /(+$E45+$E47+$E49+$E50+$E53) )*100)</f>
        <v>37.252699747687132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83217000</v>
      </c>
      <c r="C69" s="120">
        <f>SUM(C9:C16,C19:C25,C28:C31,C34,C37:C41,C44:C54,C57:C60,C63:C67)</f>
        <v>0</v>
      </c>
      <c r="D69" s="120"/>
      <c r="E69" s="120">
        <f t="shared" si="35"/>
        <v>83217000</v>
      </c>
      <c r="F69" s="121">
        <f t="shared" ref="F69:O69" si="43">SUM(F9:F16,F19:F25,F28:F31,F34,F37:F41,F44:F54,F57:F60,F63:F67)</f>
        <v>83214000</v>
      </c>
      <c r="G69" s="122">
        <f t="shared" si="43"/>
        <v>20659000</v>
      </c>
      <c r="H69" s="121">
        <f t="shared" si="43"/>
        <v>4306000</v>
      </c>
      <c r="I69" s="122">
        <f t="shared" si="43"/>
        <v>4355270</v>
      </c>
      <c r="J69" s="121">
        <f t="shared" si="43"/>
        <v>5932000</v>
      </c>
      <c r="K69" s="122">
        <f t="shared" si="43"/>
        <v>5213966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10238000</v>
      </c>
      <c r="Q69" s="122">
        <f t="shared" si="37"/>
        <v>9569236</v>
      </c>
      <c r="R69" s="67">
        <f t="shared" si="38"/>
        <v>37.761263353460286</v>
      </c>
      <c r="S69" s="68">
        <f t="shared" si="39"/>
        <v>19.716251805284173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36.517334855186192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34.131958909972894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19263000</v>
      </c>
      <c r="C71" s="108"/>
      <c r="D71" s="108"/>
      <c r="E71" s="108">
        <f>$B71      +$C71      +$D71</f>
        <v>19263000</v>
      </c>
      <c r="F71" s="109">
        <v>19263000</v>
      </c>
      <c r="G71" s="110">
        <v>1500000</v>
      </c>
      <c r="H71" s="109">
        <v>181000</v>
      </c>
      <c r="I71" s="110"/>
      <c r="J71" s="109">
        <v>1319000</v>
      </c>
      <c r="K71" s="110">
        <v>9688278</v>
      </c>
      <c r="L71" s="109"/>
      <c r="M71" s="110"/>
      <c r="N71" s="109"/>
      <c r="O71" s="110"/>
      <c r="P71" s="109">
        <f>$H71      +$J71      +$L71      +$N71</f>
        <v>1500000</v>
      </c>
      <c r="Q71" s="110">
        <f>$I71      +$K71      +$M71      +$O71</f>
        <v>9688278</v>
      </c>
      <c r="R71" s="54">
        <f>IF(($H71      =0),0,((($J71      -$H71      )/$H71      )*100))</f>
        <v>628.72928176795574</v>
      </c>
      <c r="S71" s="55">
        <f>IF(($I71      =0),0,((($K71      -$I71      )/$I71      )*100))</f>
        <v>0</v>
      </c>
      <c r="T71" s="54">
        <f>IF(($E71      =0),0,(($P71      /$E71      )*100))</f>
        <v>7.7869490733530595</v>
      </c>
      <c r="U71" s="56">
        <f>IF(($E71      =0),0,(($Q71      /$E71      )*100))</f>
        <v>50.294751596324559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19263000</v>
      </c>
      <c r="C73" s="117">
        <f>SUM(C71:C72)</f>
        <v>0</v>
      </c>
      <c r="D73" s="117"/>
      <c r="E73" s="117">
        <f>$B73      +$C73      +$D73</f>
        <v>19263000</v>
      </c>
      <c r="F73" s="118">
        <f t="shared" ref="F73:O73" si="44">SUM(F71:F72)</f>
        <v>19263000</v>
      </c>
      <c r="G73" s="119">
        <f t="shared" si="44"/>
        <v>1500000</v>
      </c>
      <c r="H73" s="118">
        <f t="shared" si="44"/>
        <v>181000</v>
      </c>
      <c r="I73" s="119">
        <f t="shared" si="44"/>
        <v>0</v>
      </c>
      <c r="J73" s="118">
        <f t="shared" si="44"/>
        <v>1319000</v>
      </c>
      <c r="K73" s="119">
        <f t="shared" si="44"/>
        <v>9688278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1500000</v>
      </c>
      <c r="Q73" s="119">
        <f>$I73      +$K73      +$M73      +$O73</f>
        <v>9688278</v>
      </c>
      <c r="R73" s="63">
        <f>IF(($H73      =0),0,((($J73      -$H73      )/$H73      )*100))</f>
        <v>628.72928176795574</v>
      </c>
      <c r="S73" s="64">
        <f>IF(($I73      =0),0,((($K73      -$I73      )/$I73      )*100))</f>
        <v>0</v>
      </c>
      <c r="T73" s="63">
        <f>IF(($E71      =0),0,(($P71      /$E71      )*100))</f>
        <v>7.7869490733530595</v>
      </c>
      <c r="U73" s="65">
        <f>IF($E71   =0,0,($Q71   /$E71 )*100)</f>
        <v>50.294751596324559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19263000</v>
      </c>
      <c r="C74" s="120">
        <f>SUM(C71:C72)</f>
        <v>0</v>
      </c>
      <c r="D74" s="120"/>
      <c r="E74" s="120">
        <f>$B74      +$C74      +$D74</f>
        <v>19263000</v>
      </c>
      <c r="F74" s="121">
        <f t="shared" ref="F74:O74" si="45">SUM(F71:F72)</f>
        <v>19263000</v>
      </c>
      <c r="G74" s="122">
        <f t="shared" si="45"/>
        <v>1500000</v>
      </c>
      <c r="H74" s="121">
        <f t="shared" si="45"/>
        <v>181000</v>
      </c>
      <c r="I74" s="122">
        <f t="shared" si="45"/>
        <v>0</v>
      </c>
      <c r="J74" s="121">
        <f t="shared" si="45"/>
        <v>1319000</v>
      </c>
      <c r="K74" s="122">
        <f t="shared" si="45"/>
        <v>9688278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1500000</v>
      </c>
      <c r="Q74" s="122">
        <f>$I74      +$K74      +$M74      +$O74</f>
        <v>9688278</v>
      </c>
      <c r="R74" s="67">
        <f>IF(($H74      =0),0,((($J74      -$H74      )/$H74      )*100))</f>
        <v>628.72928176795574</v>
      </c>
      <c r="S74" s="68">
        <f>IF(($I74      =0),0,((($K74      -$I74      )/$I74      )*100))</f>
        <v>0</v>
      </c>
      <c r="T74" s="67">
        <f>IF(($E71      =0),0,(($P71      /$E71      )*100))</f>
        <v>7.7869490733530595</v>
      </c>
      <c r="U74" s="71">
        <f>IF($E71   =0,0,($Q71   /$E71 )*100)</f>
        <v>50.294751596324559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102480000</v>
      </c>
      <c r="C75" s="120">
        <f>SUM(C9:C16,C19:C25,C28:C31,C34,C37:C41,C44:C54,C57:C60,C63:C67,C71:C72)</f>
        <v>0</v>
      </c>
      <c r="D75" s="120"/>
      <c r="E75" s="120">
        <f>$B75      +$C75      +$D75</f>
        <v>102480000</v>
      </c>
      <c r="F75" s="121">
        <f t="shared" ref="F75:O75" si="46">SUM(F9:F16,F19:F25,F28:F31,F34,F37:F41,F44:F54,F57:F60,F63:F67,F71:F72)</f>
        <v>102477000</v>
      </c>
      <c r="G75" s="122">
        <f t="shared" si="46"/>
        <v>22159000</v>
      </c>
      <c r="H75" s="121">
        <f t="shared" si="46"/>
        <v>4487000</v>
      </c>
      <c r="I75" s="122">
        <f t="shared" si="46"/>
        <v>4355270</v>
      </c>
      <c r="J75" s="121">
        <f t="shared" si="46"/>
        <v>7251000</v>
      </c>
      <c r="K75" s="122">
        <f t="shared" si="46"/>
        <v>14902244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11738000</v>
      </c>
      <c r="Q75" s="122">
        <f>$I75      +$K75      +$M75      +$O75</f>
        <v>19257514</v>
      </c>
      <c r="R75" s="67">
        <f>IF(($H75      =0),0,((($J75      -$H75      )/$H75      )*100))</f>
        <v>61.600178292845996</v>
      </c>
      <c r="S75" s="68">
        <f>IF(($I75      =0),0,((($K75      -$I75      )/$I75      )*100))</f>
        <v>242.16578995102486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24.816592316962303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40.714421023700289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IQ8xLckC6m1vOO4ebmr74A4fxNLtmz4vkVCFgqR+710hPfBxj9STjcSj8EPG2Z6LDyZAf/vz7DWzXC8TPG63Q==" saltValue="tfyjlgk7h811K1n9s99o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2100000</v>
      </c>
      <c r="C10" s="108"/>
      <c r="D10" s="108"/>
      <c r="E10" s="108">
        <f t="shared" ref="E10:E17" si="0">$B10      +$C10      +$D10</f>
        <v>2100000</v>
      </c>
      <c r="F10" s="109">
        <v>2100000</v>
      </c>
      <c r="G10" s="110">
        <v>2100000</v>
      </c>
      <c r="H10" s="109">
        <v>61000</v>
      </c>
      <c r="I10" s="110">
        <v>60000</v>
      </c>
      <c r="J10" s="109">
        <v>1929000</v>
      </c>
      <c r="K10" s="110">
        <v>1588053</v>
      </c>
      <c r="L10" s="109"/>
      <c r="M10" s="110"/>
      <c r="N10" s="109"/>
      <c r="O10" s="110"/>
      <c r="P10" s="109">
        <f t="shared" ref="P10:P17" si="1">$H10      +$J10      +$L10      +$N10</f>
        <v>1990000</v>
      </c>
      <c r="Q10" s="110">
        <f t="shared" ref="Q10:Q17" si="2">$I10      +$K10      +$M10      +$O10</f>
        <v>1648053</v>
      </c>
      <c r="R10" s="54">
        <f t="shared" ref="R10:R17" si="3">IF(($H10      =0),0,((($J10      -$H10      )/$H10      )*100))</f>
        <v>3062.2950819672133</v>
      </c>
      <c r="S10" s="55">
        <f t="shared" ref="S10:S17" si="4">IF(($I10      =0),0,((($K10      -$I10      )/$I10      )*100))</f>
        <v>2546.7550000000001</v>
      </c>
      <c r="T10" s="54">
        <f t="shared" ref="T10:T16" si="5">IF(($E10      =0),0,(($P10      /$E10      )*100))</f>
        <v>94.761904761904759</v>
      </c>
      <c r="U10" s="56">
        <f t="shared" ref="U10:U16" si="6">IF(($E10      =0),0,(($Q10      /$E10      )*100))</f>
        <v>78.47871428571429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2100000</v>
      </c>
      <c r="C17" s="111">
        <f>SUM(C9:C16)</f>
        <v>0</v>
      </c>
      <c r="D17" s="111"/>
      <c r="E17" s="111">
        <f t="shared" si="0"/>
        <v>2100000</v>
      </c>
      <c r="F17" s="112">
        <f t="shared" ref="F17:O17" si="7">SUM(F9:F16)</f>
        <v>2100000</v>
      </c>
      <c r="G17" s="113">
        <f t="shared" si="7"/>
        <v>2100000</v>
      </c>
      <c r="H17" s="112">
        <f t="shared" si="7"/>
        <v>61000</v>
      </c>
      <c r="I17" s="113">
        <f t="shared" si="7"/>
        <v>60000</v>
      </c>
      <c r="J17" s="112">
        <f t="shared" si="7"/>
        <v>1929000</v>
      </c>
      <c r="K17" s="113">
        <f t="shared" si="7"/>
        <v>1588053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1990000</v>
      </c>
      <c r="Q17" s="113">
        <f t="shared" si="2"/>
        <v>1648053</v>
      </c>
      <c r="R17" s="58">
        <f t="shared" si="3"/>
        <v>3062.2950819672133</v>
      </c>
      <c r="S17" s="59">
        <f t="shared" si="4"/>
        <v>2546.7550000000001</v>
      </c>
      <c r="T17" s="58">
        <f>IF((SUM($E9:$E14))=0,0,(P17/(SUM($E9:$E14))*100))</f>
        <v>94.761904761904759</v>
      </c>
      <c r="U17" s="60">
        <f>IF((SUM($E9:$E14))=0,0,(Q17/(SUM($E9:$E14))*100))</f>
        <v>78.47871428571429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1659000</v>
      </c>
      <c r="C34" s="108"/>
      <c r="D34" s="108"/>
      <c r="E34" s="108">
        <f>$B34      +$C34      +$D34</f>
        <v>1659000</v>
      </c>
      <c r="F34" s="109">
        <v>1659000</v>
      </c>
      <c r="G34" s="110">
        <v>1162000</v>
      </c>
      <c r="H34" s="109">
        <v>415000</v>
      </c>
      <c r="I34" s="110">
        <v>1212451</v>
      </c>
      <c r="J34" s="109">
        <v>557000</v>
      </c>
      <c r="K34" s="110">
        <v>1421662</v>
      </c>
      <c r="L34" s="109"/>
      <c r="M34" s="110"/>
      <c r="N34" s="109"/>
      <c r="O34" s="110"/>
      <c r="P34" s="109">
        <f>$H34      +$J34      +$L34      +$N34</f>
        <v>972000</v>
      </c>
      <c r="Q34" s="110">
        <f>$I34      +$K34      +$M34      +$O34</f>
        <v>2634113</v>
      </c>
      <c r="R34" s="54">
        <f>IF(($H34      =0),0,((($J34      -$H34      )/$H34      )*100))</f>
        <v>34.216867469879517</v>
      </c>
      <c r="S34" s="55">
        <f>IF(($I34      =0),0,((($K34      -$I34      )/$I34      )*100))</f>
        <v>17.25521278798071</v>
      </c>
      <c r="T34" s="54">
        <f>IF(($E34      =0),0,(($P34      /$E34      )*100))</f>
        <v>58.58951175406871</v>
      </c>
      <c r="U34" s="56">
        <f>IF(($E34      =0),0,(($Q34      /$E34      )*100))</f>
        <v>158.77715491259795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1659000</v>
      </c>
      <c r="C35" s="111">
        <f>C34</f>
        <v>0</v>
      </c>
      <c r="D35" s="111"/>
      <c r="E35" s="111">
        <f>$B35      +$C35      +$D35</f>
        <v>1659000</v>
      </c>
      <c r="F35" s="112">
        <f t="shared" ref="F35:O35" si="17">F34</f>
        <v>1659000</v>
      </c>
      <c r="G35" s="113">
        <f t="shared" si="17"/>
        <v>1162000</v>
      </c>
      <c r="H35" s="112">
        <f t="shared" si="17"/>
        <v>415000</v>
      </c>
      <c r="I35" s="113">
        <f t="shared" si="17"/>
        <v>1212451</v>
      </c>
      <c r="J35" s="112">
        <f t="shared" si="17"/>
        <v>557000</v>
      </c>
      <c r="K35" s="113">
        <f t="shared" si="17"/>
        <v>1421662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972000</v>
      </c>
      <c r="Q35" s="113">
        <f>$I35      +$K35      +$M35      +$O35</f>
        <v>2634113</v>
      </c>
      <c r="R35" s="58">
        <f>IF(($H35      =0),0,((($J35      -$H35      )/$H35      )*100))</f>
        <v>34.216867469879517</v>
      </c>
      <c r="S35" s="59">
        <f>IF(($I35      =0),0,((($K35      -$I35      )/$I35      )*100))</f>
        <v>17.25521278798071</v>
      </c>
      <c r="T35" s="58">
        <f>IF($E35   =0,0,($P35   /$E35   )*100)</f>
        <v>58.58951175406871</v>
      </c>
      <c r="U35" s="60">
        <f>IF($E35   =0,0,($Q35   /$E35   )*100)</f>
        <v>158.77715491259795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247000</v>
      </c>
      <c r="C38" s="108"/>
      <c r="D38" s="108"/>
      <c r="E38" s="108">
        <f t="shared" si="18"/>
        <v>247000</v>
      </c>
      <c r="F38" s="109">
        <v>225000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247000</v>
      </c>
      <c r="C42" s="111">
        <f>SUM(C37:C41)</f>
        <v>0</v>
      </c>
      <c r="D42" s="111"/>
      <c r="E42" s="111">
        <f t="shared" si="18"/>
        <v>247000</v>
      </c>
      <c r="F42" s="112">
        <f t="shared" ref="F42:O42" si="25">SUM(F37:F41)</f>
        <v>225000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18440000</v>
      </c>
      <c r="C53" s="108"/>
      <c r="D53" s="108"/>
      <c r="E53" s="108">
        <f t="shared" si="26"/>
        <v>18440000</v>
      </c>
      <c r="F53" s="109">
        <v>18440000</v>
      </c>
      <c r="G53" s="110">
        <v>14440000</v>
      </c>
      <c r="H53" s="109">
        <v>9440000</v>
      </c>
      <c r="I53" s="110"/>
      <c r="J53" s="109">
        <v>5396000</v>
      </c>
      <c r="K53" s="110">
        <v>14888157</v>
      </c>
      <c r="L53" s="109"/>
      <c r="M53" s="110"/>
      <c r="N53" s="109"/>
      <c r="O53" s="110"/>
      <c r="P53" s="109">
        <f t="shared" si="27"/>
        <v>14836000</v>
      </c>
      <c r="Q53" s="110">
        <f t="shared" si="28"/>
        <v>14888157</v>
      </c>
      <c r="R53" s="54">
        <f t="shared" si="29"/>
        <v>-42.83898305084746</v>
      </c>
      <c r="S53" s="55">
        <f t="shared" si="30"/>
        <v>0</v>
      </c>
      <c r="T53" s="54">
        <f t="shared" si="31"/>
        <v>80.455531453362255</v>
      </c>
      <c r="U53" s="56">
        <f t="shared" si="32"/>
        <v>80.738378524945773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18440000</v>
      </c>
      <c r="C55" s="111">
        <f>SUM(C44:C54)</f>
        <v>0</v>
      </c>
      <c r="D55" s="111"/>
      <c r="E55" s="111">
        <f t="shared" si="26"/>
        <v>18440000</v>
      </c>
      <c r="F55" s="112">
        <f t="shared" ref="F55:O55" si="33">SUM(F44:F54)</f>
        <v>18440000</v>
      </c>
      <c r="G55" s="113">
        <f t="shared" si="33"/>
        <v>14440000</v>
      </c>
      <c r="H55" s="112">
        <f t="shared" si="33"/>
        <v>9440000</v>
      </c>
      <c r="I55" s="113">
        <f t="shared" si="33"/>
        <v>0</v>
      </c>
      <c r="J55" s="112">
        <f t="shared" si="33"/>
        <v>5396000</v>
      </c>
      <c r="K55" s="113">
        <f t="shared" si="33"/>
        <v>14888157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14836000</v>
      </c>
      <c r="Q55" s="113">
        <f t="shared" si="28"/>
        <v>14888157</v>
      </c>
      <c r="R55" s="58">
        <f t="shared" si="29"/>
        <v>-42.83898305084746</v>
      </c>
      <c r="S55" s="59">
        <f t="shared" si="30"/>
        <v>0</v>
      </c>
      <c r="T55" s="58">
        <f>IF((+$E45+$E47+$E49+$E50+$E53) =0,0,(P55   /(+$E45+$E47+$E49+$E50+$E53) )*100)</f>
        <v>80.455531453362255</v>
      </c>
      <c r="U55" s="60">
        <f>IF((+$E45+$E47+$E49+$E50+$E53) =0,0,(Q55   /(+$E45+$E47+$E49+$E50+$E53) )*100)</f>
        <v>80.738378524945773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22446000</v>
      </c>
      <c r="C69" s="120">
        <f>SUM(C9:C16,C19:C25,C28:C31,C34,C37:C41,C44:C54,C57:C60,C63:C67)</f>
        <v>0</v>
      </c>
      <c r="D69" s="120"/>
      <c r="E69" s="120">
        <f t="shared" si="35"/>
        <v>22446000</v>
      </c>
      <c r="F69" s="121">
        <f t="shared" ref="F69:O69" si="43">SUM(F9:F16,F19:F25,F28:F31,F34,F37:F41,F44:F54,F57:F60,F63:F67)</f>
        <v>22424000</v>
      </c>
      <c r="G69" s="122">
        <f t="shared" si="43"/>
        <v>17702000</v>
      </c>
      <c r="H69" s="121">
        <f t="shared" si="43"/>
        <v>9916000</v>
      </c>
      <c r="I69" s="122">
        <f t="shared" si="43"/>
        <v>1272451</v>
      </c>
      <c r="J69" s="121">
        <f t="shared" si="43"/>
        <v>7882000</v>
      </c>
      <c r="K69" s="122">
        <f t="shared" si="43"/>
        <v>17897872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17798000</v>
      </c>
      <c r="Q69" s="122">
        <f t="shared" si="37"/>
        <v>19170323</v>
      </c>
      <c r="R69" s="67">
        <f t="shared" si="38"/>
        <v>-20.512303348124245</v>
      </c>
      <c r="S69" s="68">
        <f t="shared" si="39"/>
        <v>1306.5666968708422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80.174782647867019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86.356696247578725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19281000</v>
      </c>
      <c r="C71" s="108"/>
      <c r="D71" s="108"/>
      <c r="E71" s="108">
        <f>$B71      +$C71      +$D71</f>
        <v>19281000</v>
      </c>
      <c r="F71" s="109">
        <v>19281000</v>
      </c>
      <c r="G71" s="110">
        <v>9679000</v>
      </c>
      <c r="H71" s="109">
        <v>125000</v>
      </c>
      <c r="I71" s="110">
        <v>611099</v>
      </c>
      <c r="J71" s="109">
        <v>8097000</v>
      </c>
      <c r="K71" s="110">
        <v>4006218</v>
      </c>
      <c r="L71" s="109"/>
      <c r="M71" s="110"/>
      <c r="N71" s="109"/>
      <c r="O71" s="110"/>
      <c r="P71" s="109">
        <f>$H71      +$J71      +$L71      +$N71</f>
        <v>8222000</v>
      </c>
      <c r="Q71" s="110">
        <f>$I71      +$K71      +$M71      +$O71</f>
        <v>4617317</v>
      </c>
      <c r="R71" s="54">
        <f>IF(($H71      =0),0,((($J71      -$H71      )/$H71      )*100))</f>
        <v>6377.6</v>
      </c>
      <c r="S71" s="55">
        <f>IF(($I71      =0),0,((($K71      -$I71      )/$I71      )*100))</f>
        <v>555.5759377776759</v>
      </c>
      <c r="T71" s="54">
        <f>IF(($E71      =0),0,(($P71      /$E71      )*100))</f>
        <v>42.643016441055963</v>
      </c>
      <c r="U71" s="56">
        <f>IF(($E71      =0),0,(($Q71      /$E71      )*100))</f>
        <v>23.947497536434835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19281000</v>
      </c>
      <c r="C73" s="117">
        <f>SUM(C71:C72)</f>
        <v>0</v>
      </c>
      <c r="D73" s="117"/>
      <c r="E73" s="117">
        <f>$B73      +$C73      +$D73</f>
        <v>19281000</v>
      </c>
      <c r="F73" s="118">
        <f t="shared" ref="F73:O73" si="44">SUM(F71:F72)</f>
        <v>19281000</v>
      </c>
      <c r="G73" s="119">
        <f t="shared" si="44"/>
        <v>9679000</v>
      </c>
      <c r="H73" s="118">
        <f t="shared" si="44"/>
        <v>125000</v>
      </c>
      <c r="I73" s="119">
        <f t="shared" si="44"/>
        <v>611099</v>
      </c>
      <c r="J73" s="118">
        <f t="shared" si="44"/>
        <v>8097000</v>
      </c>
      <c r="K73" s="119">
        <f t="shared" si="44"/>
        <v>4006218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8222000</v>
      </c>
      <c r="Q73" s="119">
        <f>$I73      +$K73      +$M73      +$O73</f>
        <v>4617317</v>
      </c>
      <c r="R73" s="63">
        <f>IF(($H73      =0),0,((($J73      -$H73      )/$H73      )*100))</f>
        <v>6377.6</v>
      </c>
      <c r="S73" s="64">
        <f>IF(($I73      =0),0,((($K73      -$I73      )/$I73      )*100))</f>
        <v>555.5759377776759</v>
      </c>
      <c r="T73" s="63">
        <f>IF(($E71      =0),0,(($P71      /$E71      )*100))</f>
        <v>42.643016441055963</v>
      </c>
      <c r="U73" s="65">
        <f>IF($E71   =0,0,($Q71   /$E71 )*100)</f>
        <v>23.947497536434835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19281000</v>
      </c>
      <c r="C74" s="120">
        <f>SUM(C71:C72)</f>
        <v>0</v>
      </c>
      <c r="D74" s="120"/>
      <c r="E74" s="120">
        <f>$B74      +$C74      +$D74</f>
        <v>19281000</v>
      </c>
      <c r="F74" s="121">
        <f t="shared" ref="F74:O74" si="45">SUM(F71:F72)</f>
        <v>19281000</v>
      </c>
      <c r="G74" s="122">
        <f t="shared" si="45"/>
        <v>9679000</v>
      </c>
      <c r="H74" s="121">
        <f t="shared" si="45"/>
        <v>125000</v>
      </c>
      <c r="I74" s="122">
        <f t="shared" si="45"/>
        <v>611099</v>
      </c>
      <c r="J74" s="121">
        <f t="shared" si="45"/>
        <v>8097000</v>
      </c>
      <c r="K74" s="122">
        <f t="shared" si="45"/>
        <v>4006218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8222000</v>
      </c>
      <c r="Q74" s="122">
        <f>$I74      +$K74      +$M74      +$O74</f>
        <v>4617317</v>
      </c>
      <c r="R74" s="67">
        <f>IF(($H74      =0),0,((($J74      -$H74      )/$H74      )*100))</f>
        <v>6377.6</v>
      </c>
      <c r="S74" s="68">
        <f>IF(($I74      =0),0,((($K74      -$I74      )/$I74      )*100))</f>
        <v>555.5759377776759</v>
      </c>
      <c r="T74" s="67">
        <f>IF(($E71      =0),0,(($P71      /$E71      )*100))</f>
        <v>42.643016441055963</v>
      </c>
      <c r="U74" s="71">
        <f>IF($E71   =0,0,($Q71   /$E71 )*100)</f>
        <v>23.947497536434835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41727000</v>
      </c>
      <c r="C75" s="120">
        <f>SUM(C9:C16,C19:C25,C28:C31,C34,C37:C41,C44:C54,C57:C60,C63:C67,C71:C72)</f>
        <v>0</v>
      </c>
      <c r="D75" s="120"/>
      <c r="E75" s="120">
        <f>$B75      +$C75      +$D75</f>
        <v>41727000</v>
      </c>
      <c r="F75" s="121">
        <f t="shared" ref="F75:O75" si="46">SUM(F9:F16,F19:F25,F28:F31,F34,F37:F41,F44:F54,F57:F60,F63:F67,F71:F72)</f>
        <v>41705000</v>
      </c>
      <c r="G75" s="122">
        <f t="shared" si="46"/>
        <v>27381000</v>
      </c>
      <c r="H75" s="121">
        <f t="shared" si="46"/>
        <v>10041000</v>
      </c>
      <c r="I75" s="122">
        <f t="shared" si="46"/>
        <v>1883550</v>
      </c>
      <c r="J75" s="121">
        <f t="shared" si="46"/>
        <v>15979000</v>
      </c>
      <c r="K75" s="122">
        <f t="shared" si="46"/>
        <v>21904090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26020000</v>
      </c>
      <c r="Q75" s="122">
        <f>$I75      +$K75      +$M75      +$O75</f>
        <v>23787640</v>
      </c>
      <c r="R75" s="67">
        <f>IF(($H75      =0),0,((($J75      -$H75      )/$H75      )*100))</f>
        <v>59.137536101981865</v>
      </c>
      <c r="S75" s="68">
        <f>IF(($I75      =0),0,((($K75      -$I75      )/$I75      )*100))</f>
        <v>1062.9152398396645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62.729026036644164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57.347251687560274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3XaxpFLkaIg3NjPzrbP1DD436t2yX4JGW/hZvvL+zhmlW2yB6n3cgq4Qy226su1ZUaZq97H/pWJJ8ugcPf0Lw==" saltValue="hwCmELqS0YrQLn++C9AQ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348D14-FDEC-4D43-AC1D-4859C2551CD1}"/>
</file>

<file path=customXml/itemProps2.xml><?xml version="1.0" encoding="utf-8"?>
<ds:datastoreItem xmlns:ds="http://schemas.openxmlformats.org/officeDocument/2006/customXml" ds:itemID="{BD91E09D-E1C8-4604-AED5-CFCE4EACBB0E}"/>
</file>

<file path=customXml/itemProps3.xml><?xml version="1.0" encoding="utf-8"?>
<ds:datastoreItem xmlns:ds="http://schemas.openxmlformats.org/officeDocument/2006/customXml" ds:itemID="{082F8632-4C0C-4CDD-B0B3-B1BE89C3B0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2026-02-06T09:10:17Z</dcterms:created>
  <dcterms:modified xsi:type="dcterms:W3CDTF">2026-02-06T09:14:09Z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